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5" sheetId="1" r:id="rId1"/>
  </sheets>
  <definedNames>
    <definedName name="_xlnm.Print_Titles" localSheetId="0">'Лист5'!$4:$6</definedName>
    <definedName name="_xlnm.Print_Area" localSheetId="0">'Лист5'!$A$1:$L$56</definedName>
  </definedNames>
  <calcPr fullCalcOnLoad="1"/>
</workbook>
</file>

<file path=xl/sharedStrings.xml><?xml version="1.0" encoding="utf-8"?>
<sst xmlns="http://schemas.openxmlformats.org/spreadsheetml/2006/main" count="82" uniqueCount="49">
  <si>
    <t>проведение конкурсов в сфере малого и среднего предпринимательства "Лучший предприниматель города Благовещенска" и другие</t>
  </si>
  <si>
    <t>Профинансировано на лицевой счет</t>
  </si>
  <si>
    <t>8. Развитие  малого и среднего предпринимательства в городе Благовещенске на 2012-2014 годы</t>
  </si>
  <si>
    <t>Наименование программ и мероприятий, источники финансирования</t>
  </si>
  <si>
    <t>тыс.руб.</t>
  </si>
  <si>
    <t xml:space="preserve">Лимит бюджетных ассигнований, объем внебюджетных средств тыс.руб. </t>
  </si>
  <si>
    <t>Расход по лицевому счету главного распорядителя</t>
  </si>
  <si>
    <t>областной бюджет</t>
  </si>
  <si>
    <t>городской бюджет</t>
  </si>
  <si>
    <t>федеральный бюджет</t>
  </si>
  <si>
    <r>
      <t xml:space="preserve">Исполнение (касса, расход) </t>
    </r>
    <r>
      <rPr>
        <b/>
        <i/>
        <sz val="12"/>
        <rFont val="Times New Roman"/>
        <family val="1"/>
      </rPr>
      <t>оплачено подрядчику</t>
    </r>
  </si>
  <si>
    <t>8.1 Информационное, консультационное обеспечение и пропаганда предпринимательской деятельности:</t>
  </si>
  <si>
    <t>8.2 Содействие развитию предпринимательской активности путем предоставления имущественной и финансовой поддержки:</t>
  </si>
  <si>
    <t>8.3 Повышение инвестиционной активности в сфере малого и среднего предпринимательства:</t>
  </si>
  <si>
    <t>Освоение (выполнение)</t>
  </si>
  <si>
    <t>участие в работе выставок-ярмарок (оплата выставочного места)</t>
  </si>
  <si>
    <t>Приобретение оргтехники для информационного наполнения страницы "Малое и среднее предпринимательство" официального сайта администрации города Благовещенска (приобретение ноутбука в комплекте с программным обеспечением, факса, фотоаппарата, аксессуарами к ним и др.)</t>
  </si>
  <si>
    <t>Конечвый результат</t>
  </si>
  <si>
    <t>Приобретение призов победителям конкурсов (приобретено 7 призов)</t>
  </si>
  <si>
    <t xml:space="preserve">Выдача грантов в форме субсидии субъектам МСП на организацию дополнительных групп по присмотру и уходу за детьми дошкольного возраста без предоставления образовательных услуг </t>
  </si>
  <si>
    <t>Приобретены 3 планшетных ПК для награждения победителей конкурса "Лучший предприниматель города Благовещенска"</t>
  </si>
  <si>
    <t>8.4 Создание объектов инфраструктуры поддержки субъектов малого и среднего предпринимательства:</t>
  </si>
  <si>
    <t>Строительство здания бизнес-инкубатора (в том числе, проектные работы)</t>
  </si>
  <si>
    <t>Результат</t>
  </si>
  <si>
    <t>Выдача субсидии субъектам малого и среднего предпринимательства на оплату участия в международных и межрегиональных выставочно-ярмарочных и конгрессных мероприятиях</t>
  </si>
  <si>
    <t>Выдача субсидии субъектам малого и среднего предпринимательства по возмещению уплаты первого (аванса) при заключении договоров лизинга оборудования</t>
  </si>
  <si>
    <t>Предоставление субсидии некоммерческой организации "Фонд поддержки экономического и социального развития города" на формирование фонда микрозаймов для субъектов МСП</t>
  </si>
  <si>
    <t xml:space="preserve">Проведение мероприятий, связанных с реализацией мер, направленных на формирование положительного образа предпринимателя, популяризацию роли предпринимательства </t>
  </si>
  <si>
    <t xml:space="preserve">% финансирования от лимита  </t>
  </si>
  <si>
    <t xml:space="preserve">% расхода по ЛС от лимита  </t>
  </si>
  <si>
    <t xml:space="preserve">% исполнения от лимита  </t>
  </si>
  <si>
    <t xml:space="preserve">% освоения от лимита  </t>
  </si>
  <si>
    <t>за январь-декабрь 2014 года</t>
  </si>
  <si>
    <t>Изготовление раздаточного и иного материала для участия в выставках-ярмарках, в том числе для предпринимателей (изготовление полиграфической продукии и оказание услуг по изготовлению, установке и демонтажу информационно-рекламных плакатов (баннеров)</t>
  </si>
  <si>
    <t>Выдан  грант в форме субсидии  4 -м субъектам МСП</t>
  </si>
  <si>
    <t>Выдача субсидий, направленных на субсидирование части 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</t>
  </si>
  <si>
    <t>Выдача грантов в форме субсидий начинающим предпринимателям</t>
  </si>
  <si>
    <t>За счет средств "Фонда поддержки экономического и социального развития города" планируется выдача микрозаймов хозяйствующим субъектам г.Благовещенска. Причина неосвоения бюджетных средств - отсутствие финансирования</t>
  </si>
  <si>
    <t>Изготовлено 500 брошюр "Благовещенск сегодня"</t>
  </si>
  <si>
    <t>Заключен муниципальный контракт с ООО "Гидростройпроект" (г.Хабаровск) на выполнение ПИР от 13.11.2014 № 311843. Срок исполнения контракта - 135 дней со дня подписания</t>
  </si>
  <si>
    <t>Проведен конкурс</t>
  </si>
  <si>
    <t xml:space="preserve">За период январь-декабрь 2014 года 4 433 субъекта предпринимательства приняли участие в реализации мер, направленных на формировнаие положительного образа предпринимателя, популяризацию роли предпринимательства </t>
  </si>
  <si>
    <t>Выдана субсидия 2 субъектам предпринимательства</t>
  </si>
  <si>
    <t>Выдана субсидия 20 субъектам предпринимательства</t>
  </si>
  <si>
    <t xml:space="preserve">Выдана субсидия 15 субъектам предпринимательства. Средства областного бюджета в размере 190,0 тыс.руб. по технической ошибке в платежных докуметах не доведены до получателя поддержки. В 2015 году существует потребность в финансировании данного субъекта предпринимательства. </t>
  </si>
  <si>
    <t>Выдана субсидия 17 субъектам предпринимательства</t>
  </si>
  <si>
    <t>Ввиду отсутствия финансирования из городского бюджета не произведена оплата услуг по организации участия  в международной выставке-ярмарке "АмурЭкспоФорум-2014". Выставлен счёт на оплату услуг за участие в выставке</t>
  </si>
  <si>
    <t>Обеспечение равного доступа субъектов МСП ко всем видам поддержки, оказываемой МСП. Подана заявка на приобретение оргтехники. Нет исполнения ввиду отсутствия финансирования.</t>
  </si>
  <si>
    <t>Информация о ходе выполнения муниципальной программы                                                                                                                                                                      "Развитие  малого и среднего предпринимательства в городе Благовещенске на 2012-2014 годы"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</si>
</sst>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"/>
    <numFmt numFmtId="186" formatCode="0.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_р_."/>
    <numFmt numFmtId="192" formatCode="#,##0.000"/>
    <numFmt numFmtId="193" formatCode="0.0%"/>
    <numFmt numFmtId="194" formatCode="#,##0.0000"/>
    <numFmt numFmtId="195" formatCode="[$-FC19]d\ mmmm\ yyyy\ &quot;г.&quot;"/>
    <numFmt numFmtId="196" formatCode="000000"/>
    <numFmt numFmtId="197" formatCode="#,##0.00;[Red]#,##0.00"/>
    <numFmt numFmtId="198" formatCode="#,##0.00000"/>
  </numFmts>
  <fonts count="47">
    <font>
      <sz val="10"/>
      <name val="Arial"/>
      <family val="0"/>
    </font>
    <font>
      <b/>
      <sz val="1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185" fontId="8" fillId="0" borderId="11" xfId="0" applyNumberFormat="1" applyFont="1" applyFill="1" applyBorder="1" applyAlignment="1">
      <alignment horizontal="center" vertical="center"/>
    </xf>
    <xf numFmtId="185" fontId="9" fillId="0" borderId="1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185" fontId="9" fillId="0" borderId="11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" fontId="5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85" fontId="6" fillId="0" borderId="12" xfId="0" applyNumberFormat="1" applyFont="1" applyFill="1" applyBorder="1" applyAlignment="1">
      <alignment horizontal="center" vertical="center" wrapText="1"/>
    </xf>
    <xf numFmtId="185" fontId="0" fillId="0" borderId="0" xfId="0" applyNumberFormat="1" applyFill="1" applyAlignment="1">
      <alignment/>
    </xf>
    <xf numFmtId="3" fontId="6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shrinkToFit="1"/>
    </xf>
    <xf numFmtId="4" fontId="8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185" fontId="9" fillId="0" borderId="14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shrinkToFit="1"/>
    </xf>
    <xf numFmtId="185" fontId="8" fillId="0" borderId="17" xfId="0" applyNumberFormat="1" applyFont="1" applyFill="1" applyBorder="1" applyAlignment="1">
      <alignment horizontal="center" vertical="center" wrapText="1"/>
    </xf>
    <xf numFmtId="185" fontId="11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85" fontId="8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SheetLayoutView="100" workbookViewId="0" topLeftCell="A1">
      <selection activeCell="A2" sqref="A2:L2"/>
    </sheetView>
  </sheetViews>
  <sheetFormatPr defaultColWidth="9.140625" defaultRowHeight="12.75"/>
  <cols>
    <col min="1" max="1" width="37.57421875" style="11" customWidth="1"/>
    <col min="2" max="10" width="16.00390625" style="16" customWidth="1"/>
    <col min="11" max="11" width="30.28125" style="1" hidden="1" customWidth="1"/>
    <col min="12" max="12" width="40.7109375" style="5" customWidth="1"/>
    <col min="13" max="16384" width="9.140625" style="1" customWidth="1"/>
  </cols>
  <sheetData>
    <row r="1" spans="1:12" ht="57.75" customHeight="1">
      <c r="A1" s="36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24.75" customHeight="1">
      <c r="A2" s="28" t="s">
        <v>32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24.7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45.75" customHeight="1">
      <c r="A4" s="33" t="s">
        <v>3</v>
      </c>
      <c r="B4" s="29" t="s">
        <v>5</v>
      </c>
      <c r="C4" s="29" t="s">
        <v>1</v>
      </c>
      <c r="D4" s="29"/>
      <c r="E4" s="29" t="s">
        <v>6</v>
      </c>
      <c r="F4" s="30"/>
      <c r="G4" s="29" t="s">
        <v>10</v>
      </c>
      <c r="H4" s="29"/>
      <c r="I4" s="29" t="s">
        <v>14</v>
      </c>
      <c r="J4" s="29"/>
      <c r="K4" s="26" t="s">
        <v>17</v>
      </c>
      <c r="L4" s="31" t="s">
        <v>23</v>
      </c>
    </row>
    <row r="5" spans="1:12" ht="69" customHeight="1">
      <c r="A5" s="34"/>
      <c r="B5" s="35"/>
      <c r="C5" s="15" t="s">
        <v>4</v>
      </c>
      <c r="D5" s="15" t="s">
        <v>28</v>
      </c>
      <c r="E5" s="15" t="s">
        <v>4</v>
      </c>
      <c r="F5" s="15" t="s">
        <v>29</v>
      </c>
      <c r="G5" s="15" t="s">
        <v>4</v>
      </c>
      <c r="H5" s="15" t="s">
        <v>30</v>
      </c>
      <c r="I5" s="15" t="s">
        <v>4</v>
      </c>
      <c r="J5" s="15" t="s">
        <v>31</v>
      </c>
      <c r="K5" s="27"/>
      <c r="L5" s="32"/>
    </row>
    <row r="6" spans="1:12" ht="14.25">
      <c r="A6" s="10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0">
        <v>11</v>
      </c>
      <c r="L6" s="12">
        <v>11</v>
      </c>
    </row>
    <row r="7" spans="1:12" ht="51.75" customHeight="1">
      <c r="A7" s="4" t="s">
        <v>2</v>
      </c>
      <c r="B7" s="21">
        <f>SUM(B8:B10)</f>
        <v>24523.579999999998</v>
      </c>
      <c r="C7" s="21">
        <f>SUM(C8:C10)</f>
        <v>23837.579999999998</v>
      </c>
      <c r="D7" s="19">
        <f>C7/B7*100</f>
        <v>97.20269226597422</v>
      </c>
      <c r="E7" s="21">
        <f>SUM(E8:E10)</f>
        <v>23647.579999999998</v>
      </c>
      <c r="F7" s="19">
        <f>E7/B7*100</f>
        <v>96.42792773322655</v>
      </c>
      <c r="G7" s="21">
        <f>SUM(G8:G10)</f>
        <v>23647.579999999998</v>
      </c>
      <c r="H7" s="19">
        <f>G7/B7*100</f>
        <v>96.42792773322655</v>
      </c>
      <c r="I7" s="21">
        <f>SUM(I8:I10)</f>
        <v>23647.579999999998</v>
      </c>
      <c r="J7" s="19">
        <f>I7/B7*100</f>
        <v>96.42792773322655</v>
      </c>
      <c r="K7" s="6"/>
      <c r="L7" s="14"/>
    </row>
    <row r="8" spans="1:12" ht="15.75">
      <c r="A8" s="2" t="s">
        <v>9</v>
      </c>
      <c r="B8" s="22">
        <f>B18</f>
        <v>18571.264</v>
      </c>
      <c r="C8" s="22">
        <f aca="true" t="shared" si="0" ref="C8:I9">C18</f>
        <v>18571.264</v>
      </c>
      <c r="D8" s="20">
        <f aca="true" t="shared" si="1" ref="D8:D17">C8/B8*100</f>
        <v>100</v>
      </c>
      <c r="E8" s="22">
        <f t="shared" si="0"/>
        <v>18571.264</v>
      </c>
      <c r="F8" s="20">
        <f aca="true" t="shared" si="2" ref="F8:F16">E8/B8*100</f>
        <v>100</v>
      </c>
      <c r="G8" s="22">
        <f t="shared" si="0"/>
        <v>18571.264</v>
      </c>
      <c r="H8" s="20">
        <f aca="true" t="shared" si="3" ref="H8:H17">G8/B8*100</f>
        <v>100</v>
      </c>
      <c r="I8" s="22">
        <f t="shared" si="0"/>
        <v>18571.264</v>
      </c>
      <c r="J8" s="20">
        <f aca="true" t="shared" si="4" ref="J8:J17">I8/B8*100</f>
        <v>100</v>
      </c>
      <c r="K8" s="9"/>
      <c r="L8" s="14"/>
    </row>
    <row r="9" spans="1:12" ht="15.75">
      <c r="A9" s="2" t="s">
        <v>7</v>
      </c>
      <c r="B9" s="20">
        <f>B19</f>
        <v>4642.816</v>
      </c>
      <c r="C9" s="20">
        <f t="shared" si="0"/>
        <v>4642.816</v>
      </c>
      <c r="D9" s="20">
        <f t="shared" si="1"/>
        <v>100</v>
      </c>
      <c r="E9" s="20">
        <f t="shared" si="0"/>
        <v>4452.816</v>
      </c>
      <c r="F9" s="20">
        <f t="shared" si="2"/>
        <v>95.90765604322894</v>
      </c>
      <c r="G9" s="20">
        <f t="shared" si="0"/>
        <v>4452.816</v>
      </c>
      <c r="H9" s="20">
        <f t="shared" si="3"/>
        <v>95.90765604322894</v>
      </c>
      <c r="I9" s="20">
        <f t="shared" si="0"/>
        <v>4452.816</v>
      </c>
      <c r="J9" s="20">
        <f t="shared" si="4"/>
        <v>95.90765604322894</v>
      </c>
      <c r="K9" s="7"/>
      <c r="L9" s="14"/>
    </row>
    <row r="10" spans="1:12" ht="15.75">
      <c r="A10" s="2" t="s">
        <v>8</v>
      </c>
      <c r="B10" s="20">
        <f>B12+B20+B48+B54</f>
        <v>1309.5</v>
      </c>
      <c r="C10" s="20">
        <f>C12+C20+C48+C54</f>
        <v>623.5</v>
      </c>
      <c r="D10" s="20">
        <f t="shared" si="1"/>
        <v>47.61359297441772</v>
      </c>
      <c r="E10" s="20">
        <f>E12+E20+E48+E54</f>
        <v>623.5</v>
      </c>
      <c r="F10" s="20">
        <f t="shared" si="2"/>
        <v>47.61359297441772</v>
      </c>
      <c r="G10" s="20">
        <f>G12+G20+G48+G54</f>
        <v>623.5</v>
      </c>
      <c r="H10" s="20">
        <f t="shared" si="3"/>
        <v>47.61359297441772</v>
      </c>
      <c r="I10" s="20">
        <f>I12+I20+I48+I54</f>
        <v>623.5</v>
      </c>
      <c r="J10" s="20">
        <f t="shared" si="4"/>
        <v>47.61359297441772</v>
      </c>
      <c r="K10" s="7"/>
      <c r="L10" s="13"/>
    </row>
    <row r="11" spans="1:12" ht="66.75" customHeight="1">
      <c r="A11" s="3" t="s">
        <v>11</v>
      </c>
      <c r="B11" s="19">
        <f>B12</f>
        <v>114.8</v>
      </c>
      <c r="C11" s="19">
        <f aca="true" t="shared" si="5" ref="C11:I11">C12</f>
        <v>64.8</v>
      </c>
      <c r="D11" s="19">
        <f t="shared" si="1"/>
        <v>56.44599303135889</v>
      </c>
      <c r="E11" s="19">
        <f t="shared" si="5"/>
        <v>64.8</v>
      </c>
      <c r="F11" s="19">
        <f t="shared" si="2"/>
        <v>56.44599303135889</v>
      </c>
      <c r="G11" s="19">
        <f t="shared" si="5"/>
        <v>64.8</v>
      </c>
      <c r="H11" s="19">
        <f t="shared" si="3"/>
        <v>56.44599303135889</v>
      </c>
      <c r="I11" s="19">
        <f t="shared" si="5"/>
        <v>64.8</v>
      </c>
      <c r="J11" s="19">
        <f t="shared" si="4"/>
        <v>56.44599303135889</v>
      </c>
      <c r="K11" s="6"/>
      <c r="L11" s="13"/>
    </row>
    <row r="12" spans="1:12" ht="15.75">
      <c r="A12" s="2" t="s">
        <v>8</v>
      </c>
      <c r="B12" s="20">
        <f>B14+B16</f>
        <v>114.8</v>
      </c>
      <c r="C12" s="20">
        <f>C14+C16</f>
        <v>64.8</v>
      </c>
      <c r="D12" s="20">
        <f t="shared" si="1"/>
        <v>56.44599303135889</v>
      </c>
      <c r="E12" s="20">
        <f>E14+E16</f>
        <v>64.8</v>
      </c>
      <c r="F12" s="20">
        <f t="shared" si="2"/>
        <v>56.44599303135889</v>
      </c>
      <c r="G12" s="20">
        <f>G14+G16</f>
        <v>64.8</v>
      </c>
      <c r="H12" s="20">
        <f t="shared" si="3"/>
        <v>56.44599303135889</v>
      </c>
      <c r="I12" s="20">
        <f>I14+I16</f>
        <v>64.8</v>
      </c>
      <c r="J12" s="20">
        <f t="shared" si="4"/>
        <v>56.44599303135889</v>
      </c>
      <c r="K12" s="7"/>
      <c r="L12" s="13"/>
    </row>
    <row r="13" spans="1:12" ht="72.75" customHeight="1">
      <c r="A13" s="8" t="s">
        <v>0</v>
      </c>
      <c r="B13" s="20">
        <f>B14</f>
        <v>64.8</v>
      </c>
      <c r="C13" s="20">
        <f>C14</f>
        <v>64.8</v>
      </c>
      <c r="D13" s="20">
        <f t="shared" si="1"/>
        <v>100</v>
      </c>
      <c r="E13" s="20">
        <f>E14</f>
        <v>64.8</v>
      </c>
      <c r="F13" s="20">
        <f t="shared" si="2"/>
        <v>100</v>
      </c>
      <c r="G13" s="20">
        <f>G14</f>
        <v>64.8</v>
      </c>
      <c r="H13" s="20">
        <f t="shared" si="3"/>
        <v>100</v>
      </c>
      <c r="I13" s="20">
        <f>I14</f>
        <v>64.8</v>
      </c>
      <c r="J13" s="20">
        <f>I13/B13*100</f>
        <v>100</v>
      </c>
      <c r="K13" s="23" t="s">
        <v>18</v>
      </c>
      <c r="L13" s="13" t="s">
        <v>20</v>
      </c>
    </row>
    <row r="14" spans="1:12" ht="15.75">
      <c r="A14" s="2" t="s">
        <v>8</v>
      </c>
      <c r="B14" s="20">
        <v>64.8</v>
      </c>
      <c r="C14" s="20">
        <v>64.8</v>
      </c>
      <c r="D14" s="20">
        <f t="shared" si="1"/>
        <v>100</v>
      </c>
      <c r="E14" s="20">
        <v>64.8</v>
      </c>
      <c r="F14" s="20">
        <f t="shared" si="2"/>
        <v>100</v>
      </c>
      <c r="G14" s="20">
        <v>64.8</v>
      </c>
      <c r="H14" s="20">
        <f t="shared" si="3"/>
        <v>100</v>
      </c>
      <c r="I14" s="20">
        <v>64.8</v>
      </c>
      <c r="J14" s="20">
        <f>I14/B14*100</f>
        <v>100</v>
      </c>
      <c r="K14" s="24"/>
      <c r="L14" s="13"/>
    </row>
    <row r="15" spans="1:12" ht="144.75" customHeight="1">
      <c r="A15" s="8" t="s">
        <v>16</v>
      </c>
      <c r="B15" s="20">
        <f>B16</f>
        <v>50</v>
      </c>
      <c r="C15" s="20">
        <f>C16</f>
        <v>0</v>
      </c>
      <c r="D15" s="20">
        <f t="shared" si="1"/>
        <v>0</v>
      </c>
      <c r="E15" s="20">
        <f>E16</f>
        <v>0</v>
      </c>
      <c r="F15" s="20">
        <f t="shared" si="2"/>
        <v>0</v>
      </c>
      <c r="G15" s="20">
        <f>G16</f>
        <v>0</v>
      </c>
      <c r="H15" s="20">
        <f t="shared" si="3"/>
        <v>0</v>
      </c>
      <c r="I15" s="20">
        <f>I16</f>
        <v>0</v>
      </c>
      <c r="J15" s="20">
        <f t="shared" si="4"/>
        <v>0</v>
      </c>
      <c r="K15" s="7"/>
      <c r="L15" s="13" t="s">
        <v>47</v>
      </c>
    </row>
    <row r="16" spans="1:12" ht="15.75">
      <c r="A16" s="2" t="s">
        <v>8</v>
      </c>
      <c r="B16" s="20">
        <v>50</v>
      </c>
      <c r="C16" s="20">
        <v>0</v>
      </c>
      <c r="D16" s="20">
        <f t="shared" si="1"/>
        <v>0</v>
      </c>
      <c r="E16" s="20">
        <v>0</v>
      </c>
      <c r="F16" s="20">
        <f t="shared" si="2"/>
        <v>0</v>
      </c>
      <c r="G16" s="20">
        <v>0</v>
      </c>
      <c r="H16" s="20">
        <f t="shared" si="3"/>
        <v>0</v>
      </c>
      <c r="I16" s="20">
        <v>0</v>
      </c>
      <c r="J16" s="20">
        <f t="shared" si="4"/>
        <v>0</v>
      </c>
      <c r="K16" s="7"/>
      <c r="L16" s="13"/>
    </row>
    <row r="17" spans="1:12" ht="78.75">
      <c r="A17" s="3" t="s">
        <v>12</v>
      </c>
      <c r="B17" s="19">
        <f>B19+B20+B18</f>
        <v>24117.78</v>
      </c>
      <c r="C17" s="19">
        <f>C19+C20+C18</f>
        <v>23747.78</v>
      </c>
      <c r="D17" s="19">
        <f t="shared" si="1"/>
        <v>98.46586211500396</v>
      </c>
      <c r="E17" s="19">
        <f>E19+E20+E18</f>
        <v>23557.78</v>
      </c>
      <c r="F17" s="19">
        <f>F19+F20+F18</f>
        <v>259.05720925085757</v>
      </c>
      <c r="G17" s="19">
        <f>G19+G20+G18</f>
        <v>23557.78</v>
      </c>
      <c r="H17" s="19">
        <f t="shared" si="3"/>
        <v>97.67806157946544</v>
      </c>
      <c r="I17" s="19">
        <f>I19+I20+I18</f>
        <v>23557.78</v>
      </c>
      <c r="J17" s="19">
        <f t="shared" si="4"/>
        <v>97.67806157946544</v>
      </c>
      <c r="K17" s="6"/>
      <c r="L17" s="13" t="s">
        <v>40</v>
      </c>
    </row>
    <row r="18" spans="1:12" ht="15.75">
      <c r="A18" s="2" t="s">
        <v>9</v>
      </c>
      <c r="B18" s="22">
        <f>B22+B26+B30+B34+B38+B44</f>
        <v>18571.264</v>
      </c>
      <c r="C18" s="22">
        <f>C22+C26+C30+C34+C38+C44</f>
        <v>18571.264</v>
      </c>
      <c r="D18" s="22">
        <f>D22+D26+D30+D34+D38+D44</f>
        <v>500</v>
      </c>
      <c r="E18" s="22">
        <f>E22+E26+E30+E34+E38+E44</f>
        <v>18571.264</v>
      </c>
      <c r="F18" s="22">
        <f>F22</f>
        <v>100</v>
      </c>
      <c r="G18" s="22">
        <f>G22+G26+G30+G34+G38+G44</f>
        <v>18571.264</v>
      </c>
      <c r="H18" s="22">
        <f>H22</f>
        <v>100</v>
      </c>
      <c r="I18" s="22">
        <f>I22+I26+I30+I34+I38+I44</f>
        <v>18571.264</v>
      </c>
      <c r="J18" s="22">
        <f>J22</f>
        <v>100</v>
      </c>
      <c r="K18" s="9"/>
      <c r="L18" s="13"/>
    </row>
    <row r="19" spans="1:12" ht="15.75">
      <c r="A19" s="2" t="s">
        <v>7</v>
      </c>
      <c r="B19" s="20">
        <f>B23+B27+B31+B35+B39+B45</f>
        <v>4642.816</v>
      </c>
      <c r="C19" s="20">
        <f>C23+C27+C31+C35+C39+C45</f>
        <v>4642.816</v>
      </c>
      <c r="D19" s="20">
        <f aca="true" t="shared" si="6" ref="D19:J19">D23</f>
        <v>100</v>
      </c>
      <c r="E19" s="20">
        <f>E23+E27+E31+E35+E39+E45</f>
        <v>4452.816</v>
      </c>
      <c r="F19" s="20">
        <f t="shared" si="6"/>
        <v>100</v>
      </c>
      <c r="G19" s="20">
        <f>G23+G27+G31+G35+G39+G45</f>
        <v>4452.816</v>
      </c>
      <c r="H19" s="20">
        <f t="shared" si="6"/>
        <v>100</v>
      </c>
      <c r="I19" s="20">
        <f>I23+I27+I31+I35+I39+I45</f>
        <v>4452.816</v>
      </c>
      <c r="J19" s="20">
        <f t="shared" si="6"/>
        <v>100</v>
      </c>
      <c r="K19" s="7"/>
      <c r="L19" s="13"/>
    </row>
    <row r="20" spans="1:12" ht="15.75">
      <c r="A20" s="2" t="s">
        <v>8</v>
      </c>
      <c r="B20" s="20">
        <f>B24+B28+B32+B36+B40+B42+B46</f>
        <v>903.7</v>
      </c>
      <c r="C20" s="20">
        <f>C24+C28+C32+C36+C40+C42+C46</f>
        <v>533.7</v>
      </c>
      <c r="D20" s="20">
        <f aca="true" t="shared" si="7" ref="D20:D27">C20/B20*100</f>
        <v>59.05720925085759</v>
      </c>
      <c r="E20" s="20">
        <f>E24+E28+E32+E36+E40+E42+E46</f>
        <v>533.7</v>
      </c>
      <c r="F20" s="20">
        <f aca="true" t="shared" si="8" ref="F20:F27">E20/B20*100</f>
        <v>59.05720925085759</v>
      </c>
      <c r="G20" s="20">
        <f>G24+G28+G32+G36+G40+G42+G46</f>
        <v>533.7</v>
      </c>
      <c r="H20" s="20">
        <f aca="true" t="shared" si="9" ref="H20:H25">G20/B20*100</f>
        <v>59.05720925085759</v>
      </c>
      <c r="I20" s="20">
        <f>I24+I28+I32+I36+I40+I42+I46</f>
        <v>533.7</v>
      </c>
      <c r="J20" s="20">
        <f aca="true" t="shared" si="10" ref="J20:J27">I20/B20*100</f>
        <v>59.05720925085759</v>
      </c>
      <c r="K20" s="7"/>
      <c r="L20" s="13"/>
    </row>
    <row r="21" spans="1:12" ht="31.5">
      <c r="A21" s="8" t="s">
        <v>36</v>
      </c>
      <c r="B21" s="22">
        <f>SUM(B22:B24)</f>
        <v>1653.6999999999998</v>
      </c>
      <c r="C21" s="22">
        <f>SUM(C22:C24)</f>
        <v>1653.6999999999998</v>
      </c>
      <c r="D21" s="20">
        <f t="shared" si="7"/>
        <v>100</v>
      </c>
      <c r="E21" s="22">
        <f>SUM(E22:E24)</f>
        <v>1653.6999999999998</v>
      </c>
      <c r="F21" s="20">
        <f t="shared" si="8"/>
        <v>100</v>
      </c>
      <c r="G21" s="22">
        <f>SUM(G22:G24)</f>
        <v>1653.6999999999998</v>
      </c>
      <c r="H21" s="20">
        <f t="shared" si="9"/>
        <v>100</v>
      </c>
      <c r="I21" s="22">
        <f>SUM(I22:I24)</f>
        <v>1653.6999999999998</v>
      </c>
      <c r="J21" s="20">
        <f t="shared" si="10"/>
        <v>100</v>
      </c>
      <c r="K21" s="7"/>
      <c r="L21" s="13" t="s">
        <v>45</v>
      </c>
    </row>
    <row r="22" spans="1:12" ht="15.75">
      <c r="A22" s="2" t="s">
        <v>9</v>
      </c>
      <c r="B22" s="20">
        <v>608.39</v>
      </c>
      <c r="C22" s="20">
        <v>608.39</v>
      </c>
      <c r="D22" s="20">
        <f t="shared" si="7"/>
        <v>100</v>
      </c>
      <c r="E22" s="20">
        <v>608.39</v>
      </c>
      <c r="F22" s="20">
        <f t="shared" si="8"/>
        <v>100</v>
      </c>
      <c r="G22" s="20">
        <v>608.39</v>
      </c>
      <c r="H22" s="20">
        <f t="shared" si="9"/>
        <v>100</v>
      </c>
      <c r="I22" s="20">
        <v>608.39</v>
      </c>
      <c r="J22" s="20">
        <f t="shared" si="10"/>
        <v>100</v>
      </c>
      <c r="K22" s="7"/>
      <c r="L22" s="13"/>
    </row>
    <row r="23" spans="1:12" ht="15.75">
      <c r="A23" s="2" t="s">
        <v>7</v>
      </c>
      <c r="B23" s="20">
        <v>645.31</v>
      </c>
      <c r="C23" s="20">
        <v>645.31</v>
      </c>
      <c r="D23" s="20">
        <f t="shared" si="7"/>
        <v>100</v>
      </c>
      <c r="E23" s="20">
        <v>645.31</v>
      </c>
      <c r="F23" s="20">
        <f t="shared" si="8"/>
        <v>100</v>
      </c>
      <c r="G23" s="20">
        <v>645.31</v>
      </c>
      <c r="H23" s="20">
        <f t="shared" si="9"/>
        <v>100</v>
      </c>
      <c r="I23" s="20">
        <v>645.31</v>
      </c>
      <c r="J23" s="20">
        <f t="shared" si="10"/>
        <v>100</v>
      </c>
      <c r="K23" s="7"/>
      <c r="L23" s="13"/>
    </row>
    <row r="24" spans="1:12" ht="15.75">
      <c r="A24" s="2" t="s">
        <v>8</v>
      </c>
      <c r="B24" s="20">
        <v>400</v>
      </c>
      <c r="C24" s="20">
        <v>400</v>
      </c>
      <c r="D24" s="20">
        <f t="shared" si="7"/>
        <v>100</v>
      </c>
      <c r="E24" s="20">
        <v>400</v>
      </c>
      <c r="F24" s="20">
        <f t="shared" si="8"/>
        <v>100</v>
      </c>
      <c r="G24" s="20">
        <v>400</v>
      </c>
      <c r="H24" s="20">
        <f t="shared" si="9"/>
        <v>100</v>
      </c>
      <c r="I24" s="20">
        <v>400</v>
      </c>
      <c r="J24" s="20">
        <f t="shared" si="10"/>
        <v>100</v>
      </c>
      <c r="K24" s="7"/>
      <c r="L24" s="13"/>
    </row>
    <row r="25" spans="1:12" ht="130.5" customHeight="1">
      <c r="A25" s="8" t="s">
        <v>35</v>
      </c>
      <c r="B25" s="22">
        <f>SUM(B26:B28)</f>
        <v>18809.379999999997</v>
      </c>
      <c r="C25" s="22">
        <f>SUM(C26:C28)</f>
        <v>18809.379999999997</v>
      </c>
      <c r="D25" s="20">
        <f t="shared" si="7"/>
        <v>100</v>
      </c>
      <c r="E25" s="22">
        <f>SUM(E26:E28)</f>
        <v>18619.379999999997</v>
      </c>
      <c r="F25" s="20">
        <f t="shared" si="8"/>
        <v>98.98986569466936</v>
      </c>
      <c r="G25" s="22">
        <f>SUM(G26:G28)</f>
        <v>18619.379999999997</v>
      </c>
      <c r="H25" s="20">
        <f t="shared" si="9"/>
        <v>98.98986569466936</v>
      </c>
      <c r="I25" s="22">
        <f>SUM(I26:I28)</f>
        <v>18619.379999999997</v>
      </c>
      <c r="J25" s="20">
        <f t="shared" si="10"/>
        <v>98.98986569466936</v>
      </c>
      <c r="K25" s="7"/>
      <c r="L25" s="13" t="s">
        <v>44</v>
      </c>
    </row>
    <row r="26" spans="1:12" ht="15.75">
      <c r="A26" s="2" t="s">
        <v>9</v>
      </c>
      <c r="B26" s="20">
        <v>15802.264</v>
      </c>
      <c r="C26" s="20">
        <v>15802.264</v>
      </c>
      <c r="D26" s="20">
        <f t="shared" si="7"/>
        <v>100</v>
      </c>
      <c r="E26" s="20">
        <v>15802.264</v>
      </c>
      <c r="F26" s="20">
        <f t="shared" si="8"/>
        <v>100</v>
      </c>
      <c r="G26" s="20">
        <v>15802.264</v>
      </c>
      <c r="H26" s="20">
        <v>0</v>
      </c>
      <c r="I26" s="20">
        <v>15802.264</v>
      </c>
      <c r="J26" s="20">
        <f t="shared" si="10"/>
        <v>100</v>
      </c>
      <c r="K26" s="7"/>
      <c r="L26" s="13"/>
    </row>
    <row r="27" spans="1:12" ht="15.75">
      <c r="A27" s="2" t="s">
        <v>7</v>
      </c>
      <c r="B27" s="20">
        <v>3007.116</v>
      </c>
      <c r="C27" s="20">
        <v>3007.116</v>
      </c>
      <c r="D27" s="20">
        <f t="shared" si="7"/>
        <v>100</v>
      </c>
      <c r="E27" s="20">
        <v>2817.116</v>
      </c>
      <c r="F27" s="20">
        <f t="shared" si="8"/>
        <v>93.68165378389128</v>
      </c>
      <c r="G27" s="20">
        <v>2817.116</v>
      </c>
      <c r="H27" s="20">
        <v>0</v>
      </c>
      <c r="I27" s="20">
        <v>2817.116</v>
      </c>
      <c r="J27" s="20">
        <f t="shared" si="10"/>
        <v>93.68165378389128</v>
      </c>
      <c r="K27" s="7"/>
      <c r="L27" s="13"/>
    </row>
    <row r="28" spans="1:12" ht="15.75">
      <c r="A28" s="2" t="s">
        <v>8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7"/>
      <c r="L28" s="13"/>
    </row>
    <row r="29" spans="1:12" ht="94.5">
      <c r="A29" s="8" t="s">
        <v>24</v>
      </c>
      <c r="B29" s="22">
        <f>SUM(B30:B32)</f>
        <v>425.7</v>
      </c>
      <c r="C29" s="22">
        <f>SUM(C30:C32)</f>
        <v>425.7</v>
      </c>
      <c r="D29" s="20">
        <f>C29/B29*100</f>
        <v>100</v>
      </c>
      <c r="E29" s="22">
        <f>SUM(E30:E32)</f>
        <v>425.7</v>
      </c>
      <c r="F29" s="20">
        <f>E29/B29*100</f>
        <v>100</v>
      </c>
      <c r="G29" s="22">
        <f>SUM(G30:G32)</f>
        <v>425.7</v>
      </c>
      <c r="H29" s="20">
        <f>G29/B29*100</f>
        <v>100</v>
      </c>
      <c r="I29" s="22">
        <f>SUM(I30:I32)</f>
        <v>425.7</v>
      </c>
      <c r="J29" s="20">
        <f>I29/B29*100</f>
        <v>100</v>
      </c>
      <c r="K29" s="7"/>
      <c r="L29" s="13" t="s">
        <v>43</v>
      </c>
    </row>
    <row r="30" spans="1:12" ht="15.75">
      <c r="A30" s="2" t="s">
        <v>9</v>
      </c>
      <c r="B30" s="20">
        <v>395.7</v>
      </c>
      <c r="C30" s="20">
        <v>395.7</v>
      </c>
      <c r="D30" s="20">
        <f>C30/B30*100</f>
        <v>100</v>
      </c>
      <c r="E30" s="20">
        <v>395.7</v>
      </c>
      <c r="F30" s="20">
        <f>E30/B30*100</f>
        <v>100</v>
      </c>
      <c r="G30" s="20">
        <v>395.7</v>
      </c>
      <c r="H30" s="20">
        <f>G30/B30*100</f>
        <v>100</v>
      </c>
      <c r="I30" s="20">
        <v>395.7</v>
      </c>
      <c r="J30" s="20">
        <f>I30/B30*100</f>
        <v>100</v>
      </c>
      <c r="K30" s="7"/>
      <c r="L30" s="13"/>
    </row>
    <row r="31" spans="1:12" ht="15.75">
      <c r="A31" s="2" t="s">
        <v>7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7"/>
      <c r="L31" s="13"/>
    </row>
    <row r="32" spans="1:12" ht="15.75">
      <c r="A32" s="2" t="s">
        <v>8</v>
      </c>
      <c r="B32" s="20">
        <v>30</v>
      </c>
      <c r="C32" s="20">
        <v>30</v>
      </c>
      <c r="D32" s="20">
        <f aca="true" t="shared" si="11" ref="D32:D37">C32/B32*100</f>
        <v>100</v>
      </c>
      <c r="E32" s="20">
        <v>30</v>
      </c>
      <c r="F32" s="20">
        <f aca="true" t="shared" si="12" ref="F32:F37">E32/B32*100</f>
        <v>100</v>
      </c>
      <c r="G32" s="20">
        <v>30</v>
      </c>
      <c r="H32" s="20">
        <f aca="true" t="shared" si="13" ref="H32:H37">G32/B32*100</f>
        <v>100</v>
      </c>
      <c r="I32" s="20">
        <v>30</v>
      </c>
      <c r="J32" s="20">
        <f aca="true" t="shared" si="14" ref="J32:J37">I32/B32*100</f>
        <v>100</v>
      </c>
      <c r="K32" s="7"/>
      <c r="L32" s="13"/>
    </row>
    <row r="33" spans="1:12" ht="78.75">
      <c r="A33" s="8" t="s">
        <v>25</v>
      </c>
      <c r="B33" s="22">
        <f>SUM(B34:B36)</f>
        <v>1300</v>
      </c>
      <c r="C33" s="22">
        <f>SUM(C34:C36)</f>
        <v>1300</v>
      </c>
      <c r="D33" s="20">
        <f t="shared" si="11"/>
        <v>100</v>
      </c>
      <c r="E33" s="22">
        <f>SUM(E34:E36)</f>
        <v>1300</v>
      </c>
      <c r="F33" s="20">
        <f t="shared" si="12"/>
        <v>100</v>
      </c>
      <c r="G33" s="22">
        <f>SUM(G34:G36)</f>
        <v>1300</v>
      </c>
      <c r="H33" s="20">
        <f t="shared" si="13"/>
        <v>100</v>
      </c>
      <c r="I33" s="22">
        <f>SUM(I34:I36)</f>
        <v>1300</v>
      </c>
      <c r="J33" s="20">
        <f t="shared" si="14"/>
        <v>100</v>
      </c>
      <c r="K33" s="7"/>
      <c r="L33" s="13" t="s">
        <v>42</v>
      </c>
    </row>
    <row r="34" spans="1:12" ht="15.75">
      <c r="A34" s="2" t="s">
        <v>9</v>
      </c>
      <c r="B34" s="20">
        <v>794.3</v>
      </c>
      <c r="C34" s="20">
        <v>794.3</v>
      </c>
      <c r="D34" s="20">
        <f t="shared" si="11"/>
        <v>100</v>
      </c>
      <c r="E34" s="20">
        <v>794.3</v>
      </c>
      <c r="F34" s="20">
        <f t="shared" si="12"/>
        <v>100</v>
      </c>
      <c r="G34" s="20">
        <v>794.3</v>
      </c>
      <c r="H34" s="20">
        <f t="shared" si="13"/>
        <v>100</v>
      </c>
      <c r="I34" s="20">
        <v>794.3</v>
      </c>
      <c r="J34" s="20">
        <f t="shared" si="14"/>
        <v>100</v>
      </c>
      <c r="K34" s="7"/>
      <c r="L34" s="13"/>
    </row>
    <row r="35" spans="1:12" ht="15.75">
      <c r="A35" s="2" t="s">
        <v>7</v>
      </c>
      <c r="B35" s="20">
        <v>502</v>
      </c>
      <c r="C35" s="20">
        <v>502</v>
      </c>
      <c r="D35" s="20">
        <f t="shared" si="11"/>
        <v>100</v>
      </c>
      <c r="E35" s="20">
        <v>502</v>
      </c>
      <c r="F35" s="20">
        <f t="shared" si="12"/>
        <v>100</v>
      </c>
      <c r="G35" s="20">
        <v>502</v>
      </c>
      <c r="H35" s="20">
        <f t="shared" si="13"/>
        <v>100</v>
      </c>
      <c r="I35" s="20">
        <v>502</v>
      </c>
      <c r="J35" s="20">
        <f t="shared" si="14"/>
        <v>100</v>
      </c>
      <c r="K35" s="7"/>
      <c r="L35" s="13"/>
    </row>
    <row r="36" spans="1:12" ht="15.75">
      <c r="A36" s="2" t="s">
        <v>8</v>
      </c>
      <c r="B36" s="20">
        <v>3.7</v>
      </c>
      <c r="C36" s="20">
        <v>3.7</v>
      </c>
      <c r="D36" s="20">
        <f t="shared" si="11"/>
        <v>100</v>
      </c>
      <c r="E36" s="20">
        <v>3.7</v>
      </c>
      <c r="F36" s="20">
        <f t="shared" si="12"/>
        <v>100</v>
      </c>
      <c r="G36" s="20">
        <v>3.7</v>
      </c>
      <c r="H36" s="20">
        <f t="shared" si="13"/>
        <v>100</v>
      </c>
      <c r="I36" s="20">
        <v>3.7</v>
      </c>
      <c r="J36" s="20">
        <f t="shared" si="14"/>
        <v>100</v>
      </c>
      <c r="K36" s="7"/>
      <c r="L36" s="13"/>
    </row>
    <row r="37" spans="1:12" ht="95.25" customHeight="1">
      <c r="A37" s="8" t="s">
        <v>27</v>
      </c>
      <c r="B37" s="22">
        <f>SUM(B38:B40)</f>
        <v>779</v>
      </c>
      <c r="C37" s="22">
        <f>SUM(C38:C40)</f>
        <v>759</v>
      </c>
      <c r="D37" s="20">
        <f t="shared" si="11"/>
        <v>97.43260590500643</v>
      </c>
      <c r="E37" s="22">
        <f>SUM(E38:E40)</f>
        <v>759</v>
      </c>
      <c r="F37" s="20">
        <f t="shared" si="12"/>
        <v>97.43260590500643</v>
      </c>
      <c r="G37" s="22">
        <f>SUM(G38:G40)</f>
        <v>759</v>
      </c>
      <c r="H37" s="20">
        <f t="shared" si="13"/>
        <v>97.43260590500643</v>
      </c>
      <c r="I37" s="22">
        <f>SUM(I38:I40)</f>
        <v>759</v>
      </c>
      <c r="J37" s="20">
        <f t="shared" si="14"/>
        <v>97.43260590500643</v>
      </c>
      <c r="K37" s="7"/>
      <c r="L37" s="13" t="s">
        <v>41</v>
      </c>
    </row>
    <row r="38" spans="1:12" ht="15.75">
      <c r="A38" s="2" t="s">
        <v>9</v>
      </c>
      <c r="B38" s="20">
        <v>620.61</v>
      </c>
      <c r="C38" s="20">
        <v>620.61</v>
      </c>
      <c r="D38" s="20">
        <v>0</v>
      </c>
      <c r="E38" s="20">
        <v>620.61</v>
      </c>
      <c r="F38" s="20">
        <v>0</v>
      </c>
      <c r="G38" s="20">
        <v>620.61</v>
      </c>
      <c r="H38" s="20">
        <v>0</v>
      </c>
      <c r="I38" s="20">
        <v>620.61</v>
      </c>
      <c r="J38" s="20">
        <v>0</v>
      </c>
      <c r="K38" s="7"/>
      <c r="L38" s="13"/>
    </row>
    <row r="39" spans="1:12" ht="15.75">
      <c r="A39" s="2" t="s">
        <v>7</v>
      </c>
      <c r="B39" s="20">
        <v>138.39</v>
      </c>
      <c r="C39" s="20">
        <v>138.39</v>
      </c>
      <c r="D39" s="20">
        <v>0</v>
      </c>
      <c r="E39" s="20">
        <v>138.39</v>
      </c>
      <c r="F39" s="20">
        <v>0</v>
      </c>
      <c r="G39" s="20">
        <v>138.39</v>
      </c>
      <c r="H39" s="20">
        <v>0</v>
      </c>
      <c r="I39" s="20">
        <v>138.39</v>
      </c>
      <c r="J39" s="20">
        <v>0</v>
      </c>
      <c r="K39" s="7"/>
      <c r="L39" s="13"/>
    </row>
    <row r="40" spans="1:12" ht="15.75">
      <c r="A40" s="2" t="s">
        <v>8</v>
      </c>
      <c r="B40" s="20">
        <v>20</v>
      </c>
      <c r="C40" s="20">
        <v>0</v>
      </c>
      <c r="D40" s="20">
        <f>C40/B40*100</f>
        <v>0</v>
      </c>
      <c r="E40" s="20">
        <v>0</v>
      </c>
      <c r="F40" s="20">
        <f aca="true" t="shared" si="15" ref="F40:F46">E40/B40*100</f>
        <v>0</v>
      </c>
      <c r="G40" s="20">
        <v>0</v>
      </c>
      <c r="H40" s="20">
        <f aca="true" t="shared" si="16" ref="H40:H46">G40/B40*100</f>
        <v>0</v>
      </c>
      <c r="I40" s="20">
        <v>0</v>
      </c>
      <c r="J40" s="20">
        <f aca="true" t="shared" si="17" ref="J40:J46">I40/B40*100</f>
        <v>0</v>
      </c>
      <c r="K40" s="7"/>
      <c r="L40" s="13"/>
    </row>
    <row r="41" spans="1:12" ht="94.5">
      <c r="A41" s="8" t="s">
        <v>26</v>
      </c>
      <c r="B41" s="20">
        <f>B42</f>
        <v>350</v>
      </c>
      <c r="C41" s="20">
        <f>C42</f>
        <v>0</v>
      </c>
      <c r="D41" s="20">
        <f>C41/B41*100</f>
        <v>0</v>
      </c>
      <c r="E41" s="20">
        <f>E42</f>
        <v>0</v>
      </c>
      <c r="F41" s="20">
        <f t="shared" si="15"/>
        <v>0</v>
      </c>
      <c r="G41" s="20">
        <f>G42</f>
        <v>0</v>
      </c>
      <c r="H41" s="20">
        <f t="shared" si="16"/>
        <v>0</v>
      </c>
      <c r="I41" s="20">
        <f>I42</f>
        <v>0</v>
      </c>
      <c r="J41" s="20">
        <f t="shared" si="17"/>
        <v>0</v>
      </c>
      <c r="K41" s="7"/>
      <c r="L41" s="13" t="s">
        <v>37</v>
      </c>
    </row>
    <row r="42" spans="1:12" ht="15.75">
      <c r="A42" s="2" t="s">
        <v>8</v>
      </c>
      <c r="B42" s="20">
        <v>350</v>
      </c>
      <c r="C42" s="20">
        <v>0</v>
      </c>
      <c r="D42" s="20">
        <f>C42/B42*100</f>
        <v>0</v>
      </c>
      <c r="E42" s="20">
        <v>0</v>
      </c>
      <c r="F42" s="20">
        <f t="shared" si="15"/>
        <v>0</v>
      </c>
      <c r="G42" s="20">
        <v>0</v>
      </c>
      <c r="H42" s="20">
        <f t="shared" si="16"/>
        <v>0</v>
      </c>
      <c r="I42" s="20">
        <v>0</v>
      </c>
      <c r="J42" s="20">
        <f t="shared" si="17"/>
        <v>0</v>
      </c>
      <c r="K42" s="7"/>
      <c r="L42" s="13"/>
    </row>
    <row r="43" spans="1:12" ht="110.25">
      <c r="A43" s="8" t="s">
        <v>19</v>
      </c>
      <c r="B43" s="20">
        <f>B44+B45+B46</f>
        <v>800</v>
      </c>
      <c r="C43" s="20">
        <f>C44+C45+C46</f>
        <v>800</v>
      </c>
      <c r="D43" s="20">
        <f>C43/B43*100</f>
        <v>100</v>
      </c>
      <c r="E43" s="20">
        <f>E44+E45+E46</f>
        <v>800</v>
      </c>
      <c r="F43" s="20">
        <f t="shared" si="15"/>
        <v>100</v>
      </c>
      <c r="G43" s="20">
        <f>G44+G45+G46</f>
        <v>800</v>
      </c>
      <c r="H43" s="20">
        <f t="shared" si="16"/>
        <v>100</v>
      </c>
      <c r="I43" s="20">
        <f>I44+I45+I46</f>
        <v>800</v>
      </c>
      <c r="J43" s="20">
        <f t="shared" si="17"/>
        <v>100</v>
      </c>
      <c r="K43" s="7"/>
      <c r="L43" s="13" t="s">
        <v>34</v>
      </c>
    </row>
    <row r="44" spans="1:12" ht="15.75">
      <c r="A44" s="2" t="s">
        <v>9</v>
      </c>
      <c r="B44" s="20">
        <v>350</v>
      </c>
      <c r="C44" s="20">
        <v>350</v>
      </c>
      <c r="D44" s="20">
        <f aca="true" t="shared" si="18" ref="D44:D51">C44/B44*100</f>
        <v>100</v>
      </c>
      <c r="E44" s="20">
        <v>350</v>
      </c>
      <c r="F44" s="20">
        <f t="shared" si="15"/>
        <v>100</v>
      </c>
      <c r="G44" s="20">
        <v>350</v>
      </c>
      <c r="H44" s="20">
        <f t="shared" si="16"/>
        <v>100</v>
      </c>
      <c r="I44" s="20">
        <v>350</v>
      </c>
      <c r="J44" s="20">
        <f t="shared" si="17"/>
        <v>100</v>
      </c>
      <c r="K44" s="7"/>
      <c r="L44" s="13"/>
    </row>
    <row r="45" spans="1:12" ht="15.75">
      <c r="A45" s="2" t="s">
        <v>7</v>
      </c>
      <c r="B45" s="20">
        <v>350</v>
      </c>
      <c r="C45" s="20">
        <v>350</v>
      </c>
      <c r="D45" s="20">
        <f t="shared" si="18"/>
        <v>100</v>
      </c>
      <c r="E45" s="20">
        <v>350</v>
      </c>
      <c r="F45" s="20">
        <f t="shared" si="15"/>
        <v>100</v>
      </c>
      <c r="G45" s="20">
        <v>350</v>
      </c>
      <c r="H45" s="20">
        <f t="shared" si="16"/>
        <v>100</v>
      </c>
      <c r="I45" s="20">
        <v>350</v>
      </c>
      <c r="J45" s="20">
        <f t="shared" si="17"/>
        <v>100</v>
      </c>
      <c r="K45" s="7"/>
      <c r="L45" s="13"/>
    </row>
    <row r="46" spans="1:12" ht="15.75">
      <c r="A46" s="2" t="s">
        <v>8</v>
      </c>
      <c r="B46" s="20">
        <v>100</v>
      </c>
      <c r="C46" s="20">
        <v>100</v>
      </c>
      <c r="D46" s="20">
        <f t="shared" si="18"/>
        <v>100</v>
      </c>
      <c r="E46" s="20">
        <v>100</v>
      </c>
      <c r="F46" s="20">
        <f t="shared" si="15"/>
        <v>100</v>
      </c>
      <c r="G46" s="20">
        <v>100</v>
      </c>
      <c r="H46" s="20">
        <f t="shared" si="16"/>
        <v>100</v>
      </c>
      <c r="I46" s="20">
        <v>100</v>
      </c>
      <c r="J46" s="20">
        <f t="shared" si="17"/>
        <v>100</v>
      </c>
      <c r="K46" s="7"/>
      <c r="L46" s="13"/>
    </row>
    <row r="47" spans="1:12" ht="47.25">
      <c r="A47" s="3" t="s">
        <v>13</v>
      </c>
      <c r="B47" s="19">
        <f>B48</f>
        <v>73</v>
      </c>
      <c r="C47" s="19">
        <f>C48</f>
        <v>25</v>
      </c>
      <c r="D47" s="19">
        <f t="shared" si="18"/>
        <v>34.24657534246575</v>
      </c>
      <c r="E47" s="19">
        <f>E48</f>
        <v>25</v>
      </c>
      <c r="F47" s="19">
        <f aca="true" t="shared" si="19" ref="F47:F56">E47/B47*100</f>
        <v>34.24657534246575</v>
      </c>
      <c r="G47" s="19">
        <f>G48</f>
        <v>25</v>
      </c>
      <c r="H47" s="19">
        <f aca="true" t="shared" si="20" ref="H47:H56">G47/B47*100</f>
        <v>34.24657534246575</v>
      </c>
      <c r="I47" s="19">
        <f>I48</f>
        <v>25</v>
      </c>
      <c r="J47" s="19">
        <f aca="true" t="shared" si="21" ref="J47:J52">I47/B47*100</f>
        <v>34.24657534246575</v>
      </c>
      <c r="K47" s="6"/>
      <c r="L47" s="13"/>
    </row>
    <row r="48" spans="1:12" ht="15.75">
      <c r="A48" s="2" t="s">
        <v>8</v>
      </c>
      <c r="B48" s="20">
        <f>B50+B52</f>
        <v>73</v>
      </c>
      <c r="C48" s="20">
        <f>C50+C52</f>
        <v>25</v>
      </c>
      <c r="D48" s="20">
        <f t="shared" si="18"/>
        <v>34.24657534246575</v>
      </c>
      <c r="E48" s="20">
        <f>E50+E52</f>
        <v>25</v>
      </c>
      <c r="F48" s="20">
        <f t="shared" si="19"/>
        <v>34.24657534246575</v>
      </c>
      <c r="G48" s="20">
        <f>G50+G52</f>
        <v>25</v>
      </c>
      <c r="H48" s="20">
        <f t="shared" si="20"/>
        <v>34.24657534246575</v>
      </c>
      <c r="I48" s="20">
        <f>I50+I52</f>
        <v>25</v>
      </c>
      <c r="J48" s="20">
        <f t="shared" si="21"/>
        <v>34.24657534246575</v>
      </c>
      <c r="K48" s="7"/>
      <c r="L48" s="13"/>
    </row>
    <row r="49" spans="1:12" ht="141.75">
      <c r="A49" s="8" t="s">
        <v>33</v>
      </c>
      <c r="B49" s="20">
        <f>B50</f>
        <v>25</v>
      </c>
      <c r="C49" s="20">
        <f>C50</f>
        <v>25</v>
      </c>
      <c r="D49" s="20">
        <f t="shared" si="18"/>
        <v>100</v>
      </c>
      <c r="E49" s="20">
        <f>E50</f>
        <v>25</v>
      </c>
      <c r="F49" s="20">
        <f t="shared" si="19"/>
        <v>100</v>
      </c>
      <c r="G49" s="20">
        <f>G50</f>
        <v>25</v>
      </c>
      <c r="H49" s="20">
        <f t="shared" si="20"/>
        <v>100</v>
      </c>
      <c r="I49" s="20">
        <f>I50</f>
        <v>25</v>
      </c>
      <c r="J49" s="20">
        <f t="shared" si="21"/>
        <v>100</v>
      </c>
      <c r="K49" s="7"/>
      <c r="L49" s="25" t="s">
        <v>38</v>
      </c>
    </row>
    <row r="50" spans="1:12" ht="15.75">
      <c r="A50" s="2" t="s">
        <v>8</v>
      </c>
      <c r="B50" s="20">
        <v>25</v>
      </c>
      <c r="C50" s="20">
        <v>25</v>
      </c>
      <c r="D50" s="20">
        <f t="shared" si="18"/>
        <v>100</v>
      </c>
      <c r="E50" s="20">
        <v>25</v>
      </c>
      <c r="F50" s="20">
        <f t="shared" si="19"/>
        <v>100</v>
      </c>
      <c r="G50" s="20">
        <v>25</v>
      </c>
      <c r="H50" s="20">
        <f t="shared" si="20"/>
        <v>100</v>
      </c>
      <c r="I50" s="20">
        <v>25</v>
      </c>
      <c r="J50" s="20">
        <f t="shared" si="21"/>
        <v>100</v>
      </c>
      <c r="K50" s="7"/>
      <c r="L50" s="25"/>
    </row>
    <row r="51" spans="1:12" ht="52.5" customHeight="1">
      <c r="A51" s="8" t="s">
        <v>15</v>
      </c>
      <c r="B51" s="20">
        <f>B52</f>
        <v>48</v>
      </c>
      <c r="C51" s="20">
        <f>C52</f>
        <v>0</v>
      </c>
      <c r="D51" s="20">
        <f t="shared" si="18"/>
        <v>0</v>
      </c>
      <c r="E51" s="20">
        <f>E52</f>
        <v>0</v>
      </c>
      <c r="F51" s="20">
        <f t="shared" si="19"/>
        <v>0</v>
      </c>
      <c r="G51" s="20">
        <f>G52</f>
        <v>0</v>
      </c>
      <c r="H51" s="20">
        <f t="shared" si="20"/>
        <v>0</v>
      </c>
      <c r="I51" s="20">
        <f>I52</f>
        <v>0</v>
      </c>
      <c r="J51" s="20">
        <f t="shared" si="21"/>
        <v>0</v>
      </c>
      <c r="K51" s="7"/>
      <c r="L51" s="25" t="s">
        <v>46</v>
      </c>
    </row>
    <row r="52" spans="1:12" ht="20.25" customHeight="1">
      <c r="A52" s="2" t="s">
        <v>8</v>
      </c>
      <c r="B52" s="20">
        <v>48</v>
      </c>
      <c r="C52" s="20">
        <v>0</v>
      </c>
      <c r="D52" s="20">
        <f>C52/B52*100</f>
        <v>0</v>
      </c>
      <c r="E52" s="20">
        <v>0</v>
      </c>
      <c r="F52" s="20">
        <f t="shared" si="19"/>
        <v>0</v>
      </c>
      <c r="G52" s="20">
        <v>0</v>
      </c>
      <c r="H52" s="20">
        <f t="shared" si="20"/>
        <v>0</v>
      </c>
      <c r="I52" s="20">
        <v>0</v>
      </c>
      <c r="J52" s="20">
        <f t="shared" si="21"/>
        <v>0</v>
      </c>
      <c r="K52" s="7"/>
      <c r="L52" s="25"/>
    </row>
    <row r="53" spans="1:12" ht="63">
      <c r="A53" s="3" t="s">
        <v>21</v>
      </c>
      <c r="B53" s="19">
        <f>B54</f>
        <v>218</v>
      </c>
      <c r="C53" s="19">
        <f>C54</f>
        <v>0</v>
      </c>
      <c r="D53" s="19">
        <f>C53/B53*100</f>
        <v>0</v>
      </c>
      <c r="E53" s="19">
        <f>E54</f>
        <v>0</v>
      </c>
      <c r="F53" s="19">
        <f t="shared" si="19"/>
        <v>0</v>
      </c>
      <c r="G53" s="19">
        <f>G54</f>
        <v>0</v>
      </c>
      <c r="H53" s="19">
        <f t="shared" si="20"/>
        <v>0</v>
      </c>
      <c r="I53" s="19">
        <f>I54</f>
        <v>0</v>
      </c>
      <c r="J53" s="19">
        <f>I53/B53*100</f>
        <v>0</v>
      </c>
      <c r="K53" s="6"/>
      <c r="L53" s="13"/>
    </row>
    <row r="54" spans="1:12" ht="20.25" customHeight="1">
      <c r="A54" s="2" t="s">
        <v>8</v>
      </c>
      <c r="B54" s="20">
        <f>B56</f>
        <v>218</v>
      </c>
      <c r="C54" s="20">
        <f>C56</f>
        <v>0</v>
      </c>
      <c r="D54" s="20">
        <f>C54/B54*100</f>
        <v>0</v>
      </c>
      <c r="E54" s="20">
        <f>E56</f>
        <v>0</v>
      </c>
      <c r="F54" s="20">
        <f t="shared" si="19"/>
        <v>0</v>
      </c>
      <c r="G54" s="20">
        <f>G56</f>
        <v>0</v>
      </c>
      <c r="H54" s="20">
        <f t="shared" si="20"/>
        <v>0</v>
      </c>
      <c r="I54" s="20">
        <f>I56</f>
        <v>0</v>
      </c>
      <c r="J54" s="20">
        <f>I54/B54*100</f>
        <v>0</v>
      </c>
      <c r="K54" s="7"/>
      <c r="L54" s="13"/>
    </row>
    <row r="55" spans="1:12" ht="47.25">
      <c r="A55" s="8" t="s">
        <v>22</v>
      </c>
      <c r="B55" s="20">
        <f>B56</f>
        <v>218</v>
      </c>
      <c r="C55" s="20">
        <f>C56</f>
        <v>0</v>
      </c>
      <c r="D55" s="20">
        <f>C55/B55*100</f>
        <v>0</v>
      </c>
      <c r="E55" s="20">
        <f>E56</f>
        <v>0</v>
      </c>
      <c r="F55" s="20">
        <f t="shared" si="19"/>
        <v>0</v>
      </c>
      <c r="G55" s="20">
        <f>G56</f>
        <v>0</v>
      </c>
      <c r="H55" s="20">
        <f t="shared" si="20"/>
        <v>0</v>
      </c>
      <c r="I55" s="20">
        <f>I56</f>
        <v>0</v>
      </c>
      <c r="J55" s="20">
        <f>I55/B55*100</f>
        <v>0</v>
      </c>
      <c r="K55" s="7"/>
      <c r="L55" s="25" t="s">
        <v>39</v>
      </c>
    </row>
    <row r="56" spans="1:12" ht="20.25" customHeight="1">
      <c r="A56" s="2" t="s">
        <v>8</v>
      </c>
      <c r="B56" s="20">
        <v>218</v>
      </c>
      <c r="C56" s="20">
        <v>0</v>
      </c>
      <c r="D56" s="20">
        <f>C56/B56*100</f>
        <v>0</v>
      </c>
      <c r="E56" s="20">
        <v>0</v>
      </c>
      <c r="F56" s="20">
        <f t="shared" si="19"/>
        <v>0</v>
      </c>
      <c r="G56" s="20">
        <v>0</v>
      </c>
      <c r="H56" s="20">
        <f t="shared" si="20"/>
        <v>0</v>
      </c>
      <c r="I56" s="20">
        <v>0</v>
      </c>
      <c r="J56" s="20">
        <f>I56/B56*100</f>
        <v>0</v>
      </c>
      <c r="K56" s="7"/>
      <c r="L56" s="25"/>
    </row>
  </sheetData>
  <sheetProtection/>
  <mergeCells count="14">
    <mergeCell ref="K13:K14"/>
    <mergeCell ref="L55:L56"/>
    <mergeCell ref="A1:L1"/>
    <mergeCell ref="L4:L5"/>
    <mergeCell ref="A4:A5"/>
    <mergeCell ref="B4:B5"/>
    <mergeCell ref="C4:D4"/>
    <mergeCell ref="I4:J4"/>
    <mergeCell ref="A2:L2"/>
    <mergeCell ref="L51:L52"/>
    <mergeCell ref="G4:H4"/>
    <mergeCell ref="E4:F4"/>
    <mergeCell ref="K4:K5"/>
    <mergeCell ref="L49:L50"/>
  </mergeCells>
  <printOptions/>
  <pageMargins left="0.59" right="0.2362204724409449" top="0.7480314960629921" bottom="0.3937007874015748" header="0.31496062992125984" footer="0.2362204724409449"/>
  <pageSetup horizontalDpi="600" verticalDpi="600" orientation="landscape" paperSize="9" scale="61" r:id="rId1"/>
  <headerFooter alignWithMargins="0">
    <oddFooter>&amp;R&amp;P</oddFooter>
  </headerFooter>
  <rowBreaks count="3" manualBreakCount="3">
    <brk id="14" max="11" man="1"/>
    <brk id="29" max="11" man="1"/>
    <brk id="4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Игнатюк Константин Викторович</cp:lastModifiedBy>
  <cp:lastPrinted>2015-10-22T07:27:37Z</cp:lastPrinted>
  <dcterms:created xsi:type="dcterms:W3CDTF">1996-10-08T23:32:33Z</dcterms:created>
  <dcterms:modified xsi:type="dcterms:W3CDTF">2015-10-22T07:27:48Z</dcterms:modified>
  <cp:category/>
  <cp:version/>
  <cp:contentType/>
  <cp:contentStatus/>
</cp:coreProperties>
</file>