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270" windowWidth="14940" windowHeight="9150"/>
  </bookViews>
  <sheets>
    <sheet name="СВОД" sheetId="33" r:id="rId1"/>
    <sheet name="1гБлг" sheetId="1" r:id="rId2"/>
    <sheet name="2гБел" sheetId="3" r:id="rId3"/>
    <sheet name="3гЗея" sheetId="4" r:id="rId4"/>
    <sheet name="4гРай" sheetId="5" r:id="rId5"/>
    <sheet name="5гСв" sheetId="6" r:id="rId6"/>
    <sheet name="6гТын" sheetId="7" r:id="rId7"/>
    <sheet name="7гШим" sheetId="8" r:id="rId8"/>
    <sheet name="8пгтПр" sheetId="9" r:id="rId9"/>
    <sheet name="9ЗАТО" sheetId="10" r:id="rId10"/>
    <sheet name="10АрхМО" sheetId="11" r:id="rId11"/>
    <sheet name="11БелМО" sheetId="12" r:id="rId12"/>
    <sheet name="12БлгМО" sheetId="13" r:id="rId13"/>
    <sheet name="13БурМО" sheetId="14" r:id="rId14"/>
    <sheet name="14ЗавМО" sheetId="15" r:id="rId15"/>
    <sheet name="15ИвМО" sheetId="16" r:id="rId16"/>
    <sheet name="16РомМО" sheetId="17" r:id="rId17"/>
    <sheet name="17СерМО" sheetId="18" r:id="rId18"/>
    <sheet name="18СкМО" sheetId="19" r:id="rId19"/>
    <sheet name="19ТамМО" sheetId="20" r:id="rId20"/>
    <sheet name="20ТынМО" sheetId="21" r:id="rId21"/>
    <sheet name="21ШимМО" sheetId="22" r:id="rId22"/>
    <sheet name="22ЗейМО" sheetId="23" r:id="rId23"/>
    <sheet name="23КонРН" sheetId="24" r:id="rId24"/>
    <sheet name="24МагРН" sheetId="25" r:id="rId25"/>
    <sheet name="МагГП" sheetId="26" r:id="rId26"/>
    <sheet name="25МазРН" sheetId="27" r:id="rId27"/>
    <sheet name="26МихРН" sheetId="28" r:id="rId28"/>
    <sheet name="27ОкРН" sheetId="29" r:id="rId29"/>
    <sheet name="28СвРН" sheetId="30" r:id="rId30"/>
    <sheet name="29СелМР" sheetId="31" r:id="rId31"/>
    <sheet name="ацк" sheetId="2" r:id="rId32"/>
  </sheets>
  <definedNames>
    <definedName name="_xlnm._FilterDatabase" localSheetId="10" hidden="1">'10АрхМО'!$A$12:$L$24</definedName>
    <definedName name="_xlnm._FilterDatabase" localSheetId="11" hidden="1">'11БелМО'!$A$12:$L$24</definedName>
    <definedName name="_xlnm._FilterDatabase" localSheetId="12" hidden="1">'12БлгМО'!$A$12:$L$24</definedName>
    <definedName name="_xlnm._FilterDatabase" localSheetId="13" hidden="1">'13БурМО'!$A$12:$L$24</definedName>
    <definedName name="_xlnm._FilterDatabase" localSheetId="14" hidden="1">'14ЗавМО'!$A$12:$L$24</definedName>
    <definedName name="_xlnm._FilterDatabase" localSheetId="15" hidden="1">'15ИвМО'!$A$12:$L$24</definedName>
    <definedName name="_xlnm._FilterDatabase" localSheetId="16" hidden="1">'16РомМО'!$A$12:$L$24</definedName>
    <definedName name="_xlnm._FilterDatabase" localSheetId="17" hidden="1">'17СерМО'!$A$12:$L$24</definedName>
    <definedName name="_xlnm._FilterDatabase" localSheetId="18" hidden="1">'18СкМО'!$A$12:$L$24</definedName>
    <definedName name="_xlnm._FilterDatabase" localSheetId="19" hidden="1">'19ТамМО'!$A$12:$L$24</definedName>
    <definedName name="_xlnm._FilterDatabase" localSheetId="1" hidden="1">'1гБлг'!$A$12:$L$24</definedName>
    <definedName name="_xlnm._FilterDatabase" localSheetId="20" hidden="1">'20ТынМО'!$A$12:$L$24</definedName>
    <definedName name="_xlnm._FilterDatabase" localSheetId="21" hidden="1">'21ШимМО'!$A$12:$L$24</definedName>
    <definedName name="_xlnm._FilterDatabase" localSheetId="22" hidden="1">'22ЗейМО'!$A$12:$L$24</definedName>
    <definedName name="_xlnm._FilterDatabase" localSheetId="23" hidden="1">'23КонРН'!$A$12:$L$24</definedName>
    <definedName name="_xlnm._FilterDatabase" localSheetId="24" hidden="1">'24МагРН'!$A$12:$L$24</definedName>
    <definedName name="_xlnm._FilterDatabase" localSheetId="26" hidden="1">'25МазРН'!$A$12:$L$24</definedName>
    <definedName name="_xlnm._FilterDatabase" localSheetId="27" hidden="1">'26МихРН'!$A$12:$L$24</definedName>
    <definedName name="_xlnm._FilterDatabase" localSheetId="28" hidden="1">'27ОкРН'!$A$12:$L$24</definedName>
    <definedName name="_xlnm._FilterDatabase" localSheetId="29" hidden="1">'28СвРН'!$A$12:$L$24</definedName>
    <definedName name="_xlnm._FilterDatabase" localSheetId="30" hidden="1">'29СелМР'!$A$12:$L$24</definedName>
    <definedName name="_xlnm._FilterDatabase" localSheetId="2" hidden="1">'2гБел'!$A$12:$L$24</definedName>
    <definedName name="_xlnm._FilterDatabase" localSheetId="3" hidden="1">'3гЗея'!$A$12:$L$24</definedName>
    <definedName name="_xlnm._FilterDatabase" localSheetId="4" hidden="1">'4гРай'!$A$12:$L$24</definedName>
    <definedName name="_xlnm._FilterDatabase" localSheetId="5" hidden="1">'5гСв'!$A$12:$L$24</definedName>
    <definedName name="_xlnm._FilterDatabase" localSheetId="6" hidden="1">'6гТын'!$A$12:$L$24</definedName>
    <definedName name="_xlnm._FilterDatabase" localSheetId="7" hidden="1">'7гШим'!$A$12:$L$24</definedName>
    <definedName name="_xlnm._FilterDatabase" localSheetId="8" hidden="1">'8пгтПр'!$A$12:$L$24</definedName>
    <definedName name="_xlnm._FilterDatabase" localSheetId="9" hidden="1">'9ЗАТО'!$A$12:$L$24</definedName>
    <definedName name="_xlnm._FilterDatabase" localSheetId="31" hidden="1">ацк!$A$12:$L$71</definedName>
    <definedName name="_xlnm._FilterDatabase" localSheetId="25" hidden="1">МагГП!$A$12:$L$24</definedName>
    <definedName name="_xlnm._FilterDatabase" localSheetId="0" hidden="1">СВОД!$A$12:$L$24</definedName>
    <definedName name="APPT" localSheetId="10">'10АрхМО'!#REF!</definedName>
    <definedName name="APPT" localSheetId="11">'11БелМО'!$A$19</definedName>
    <definedName name="APPT" localSheetId="12">'12БлгМО'!$A$19</definedName>
    <definedName name="APPT" localSheetId="13">'13БурМО'!$A$19</definedName>
    <definedName name="APPT" localSheetId="14">'14ЗавМО'!$A$19</definedName>
    <definedName name="APPT" localSheetId="15">'15ИвМО'!#REF!</definedName>
    <definedName name="APPT" localSheetId="16">'16РомМО'!$A$19</definedName>
    <definedName name="APPT" localSheetId="17">'17СерМО'!$A$19</definedName>
    <definedName name="APPT" localSheetId="18">'18СкМО'!#REF!</definedName>
    <definedName name="APPT" localSheetId="19">'19ТамМО'!$A$19</definedName>
    <definedName name="APPT" localSheetId="1">'1гБлг'!#REF!</definedName>
    <definedName name="APPT" localSheetId="20">'20ТынМО'!$A$19</definedName>
    <definedName name="APPT" localSheetId="21">'21ШимМО'!$A$19</definedName>
    <definedName name="APPT" localSheetId="22">'22ЗейМО'!$A$18</definedName>
    <definedName name="APPT" localSheetId="23">'23КонРН'!$A$19</definedName>
    <definedName name="APPT" localSheetId="24">'24МагРН'!$A$17</definedName>
    <definedName name="APPT" localSheetId="26">'25МазРН'!$A$19</definedName>
    <definedName name="APPT" localSheetId="27">'26МихРН'!$A$19</definedName>
    <definedName name="APPT" localSheetId="28">'27ОкРН'!$A$19</definedName>
    <definedName name="APPT" localSheetId="29">'28СвРН'!$A$19</definedName>
    <definedName name="APPT" localSheetId="30">'29СелМР'!$A$19</definedName>
    <definedName name="APPT" localSheetId="2">'2гБел'!#REF!</definedName>
    <definedName name="APPT" localSheetId="3">'3гЗея'!#REF!</definedName>
    <definedName name="APPT" localSheetId="4">'4гРай'!#REF!</definedName>
    <definedName name="APPT" localSheetId="5">'5гСв'!#REF!</definedName>
    <definedName name="APPT" localSheetId="6">'6гТын'!#REF!</definedName>
    <definedName name="APPT" localSheetId="7">'7гШим'!#REF!</definedName>
    <definedName name="APPT" localSheetId="8">'8пгтПр'!#REF!</definedName>
    <definedName name="APPT" localSheetId="9">'9ЗАТО'!#REF!</definedName>
    <definedName name="APPT" localSheetId="31">ацк!$A$19</definedName>
    <definedName name="APPT" localSheetId="25">МагГП!$A$15</definedName>
    <definedName name="APPT" localSheetId="0">СВОД!$A$19</definedName>
    <definedName name="FIO" localSheetId="10">'10АрхМО'!#REF!</definedName>
    <definedName name="FIO" localSheetId="11">'11БелМО'!$F$19</definedName>
    <definedName name="FIO" localSheetId="12">'12БлгМО'!$F$19</definedName>
    <definedName name="FIO" localSheetId="13">'13БурМО'!$F$19</definedName>
    <definedName name="FIO" localSheetId="14">'14ЗавМО'!$F$19</definedName>
    <definedName name="FIO" localSheetId="15">'15ИвМО'!#REF!</definedName>
    <definedName name="FIO" localSheetId="16">'16РомМО'!$F$19</definedName>
    <definedName name="FIO" localSheetId="17">'17СерМО'!$F$19</definedName>
    <definedName name="FIO" localSheetId="18">'18СкМО'!#REF!</definedName>
    <definedName name="FIO" localSheetId="19">'19ТамМО'!$F$19</definedName>
    <definedName name="FIO" localSheetId="1">'1гБлг'!#REF!</definedName>
    <definedName name="FIO" localSheetId="20">'20ТынМО'!$F$19</definedName>
    <definedName name="FIO" localSheetId="21">'21ШимМО'!$F$19</definedName>
    <definedName name="FIO" localSheetId="22">'22ЗейМО'!$F$18</definedName>
    <definedName name="FIO" localSheetId="23">'23КонРН'!$F$19</definedName>
    <definedName name="FIO" localSheetId="24">'24МагРН'!$F$17</definedName>
    <definedName name="FIO" localSheetId="26">'25МазРН'!$F$19</definedName>
    <definedName name="FIO" localSheetId="27">'26МихРН'!$F$19</definedName>
    <definedName name="FIO" localSheetId="28">'27ОкРН'!$F$19</definedName>
    <definedName name="FIO" localSheetId="29">'28СвРН'!$F$19</definedName>
    <definedName name="FIO" localSheetId="30">'29СелМР'!$F$19</definedName>
    <definedName name="FIO" localSheetId="2">'2гБел'!#REF!</definedName>
    <definedName name="FIO" localSheetId="3">'3гЗея'!#REF!</definedName>
    <definedName name="FIO" localSheetId="4">'4гРай'!#REF!</definedName>
    <definedName name="FIO" localSheetId="5">'5гСв'!#REF!</definedName>
    <definedName name="FIO" localSheetId="6">'6гТын'!#REF!</definedName>
    <definedName name="FIO" localSheetId="7">'7гШим'!#REF!</definedName>
    <definedName name="FIO" localSheetId="8">'8пгтПр'!#REF!</definedName>
    <definedName name="FIO" localSheetId="9">'9ЗАТО'!#REF!</definedName>
    <definedName name="FIO" localSheetId="31">ацк!$F$19</definedName>
    <definedName name="FIO" localSheetId="25">МагГП!$F$15</definedName>
    <definedName name="FIO" localSheetId="0">СВОД!$F$19</definedName>
    <definedName name="LAST_CELL" localSheetId="10">'10АрхМО'!$L$30</definedName>
    <definedName name="LAST_CELL" localSheetId="11">'11БелМО'!$L$30</definedName>
    <definedName name="LAST_CELL" localSheetId="12">'12БлгМО'!$L$30</definedName>
    <definedName name="LAST_CELL" localSheetId="13">'13БурМО'!$L$30</definedName>
    <definedName name="LAST_CELL" localSheetId="14">'14ЗавМО'!$L$30</definedName>
    <definedName name="LAST_CELL" localSheetId="15">'15ИвМО'!$L$30</definedName>
    <definedName name="LAST_CELL" localSheetId="16">'16РомМО'!$L$30</definedName>
    <definedName name="LAST_CELL" localSheetId="17">'17СерМО'!$L$30</definedName>
    <definedName name="LAST_CELL" localSheetId="18">'18СкМО'!$L$30</definedName>
    <definedName name="LAST_CELL" localSheetId="19">'19ТамМО'!$L$30</definedName>
    <definedName name="LAST_CELL" localSheetId="1">'1гБлг'!$L$30</definedName>
    <definedName name="LAST_CELL" localSheetId="20">'20ТынМО'!$L$30</definedName>
    <definedName name="LAST_CELL" localSheetId="21">'21ШимМО'!$L$30</definedName>
    <definedName name="LAST_CELL" localSheetId="22">'22ЗейМО'!$L$30</definedName>
    <definedName name="LAST_CELL" localSheetId="23">'23КонРН'!$L$30</definedName>
    <definedName name="LAST_CELL" localSheetId="24">'24МагРН'!$L$30</definedName>
    <definedName name="LAST_CELL" localSheetId="26">'25МазРН'!$L$30</definedName>
    <definedName name="LAST_CELL" localSheetId="27">'26МихРН'!$L$30</definedName>
    <definedName name="LAST_CELL" localSheetId="28">'27ОкРН'!$L$30</definedName>
    <definedName name="LAST_CELL" localSheetId="29">'28СвРН'!$L$30</definedName>
    <definedName name="LAST_CELL" localSheetId="30">'29СелМР'!$L$30</definedName>
    <definedName name="LAST_CELL" localSheetId="2">'2гБел'!$L$30</definedName>
    <definedName name="LAST_CELL" localSheetId="3">'3гЗея'!$L$30</definedName>
    <definedName name="LAST_CELL" localSheetId="4">'4гРай'!$L$30</definedName>
    <definedName name="LAST_CELL" localSheetId="5">'5гСв'!$L$30</definedName>
    <definedName name="LAST_CELL" localSheetId="6">'6гТын'!$L$30</definedName>
    <definedName name="LAST_CELL" localSheetId="7">'7гШим'!$L$30</definedName>
    <definedName name="LAST_CELL" localSheetId="8">'8пгтПр'!$L$30</definedName>
    <definedName name="LAST_CELL" localSheetId="9">'9ЗАТО'!$L$30</definedName>
    <definedName name="LAST_CELL" localSheetId="31">ацк!$L$77</definedName>
    <definedName name="LAST_CELL" localSheetId="25">МагГП!$L$30</definedName>
    <definedName name="LAST_CELL" localSheetId="0">СВОД!$L$30</definedName>
    <definedName name="SIGN" localSheetId="10">'10АрхМО'!$A$16:$J$16</definedName>
    <definedName name="SIGN" localSheetId="11">'11БелМО'!$A$19:$J$20</definedName>
    <definedName name="SIGN" localSheetId="12">'12БлгМО'!$A$19:$J$20</definedName>
    <definedName name="SIGN" localSheetId="13">'13БурМО'!$A$19:$J$20</definedName>
    <definedName name="SIGN" localSheetId="14">'14ЗавМО'!$A$19:$J$20</definedName>
    <definedName name="SIGN" localSheetId="15">'15ИвМО'!$A$16:$J$16</definedName>
    <definedName name="SIGN" localSheetId="16">'16РомМО'!$A$19:$J$20</definedName>
    <definedName name="SIGN" localSheetId="17">'17СерМО'!$A$19:$J$20</definedName>
    <definedName name="SIGN" localSheetId="18">'18СкМО'!$A$16:$J$16</definedName>
    <definedName name="SIGN" localSheetId="19">'19ТамМО'!$A$19:$J$20</definedName>
    <definedName name="SIGN" localSheetId="1">'1гБлг'!$A$16:$J$16</definedName>
    <definedName name="SIGN" localSheetId="20">'20ТынМО'!$A$19:$J$20</definedName>
    <definedName name="SIGN" localSheetId="21">'21ШимМО'!$A$19:$J$20</definedName>
    <definedName name="SIGN" localSheetId="22">'22ЗейМО'!$A$18:$J$19</definedName>
    <definedName name="SIGN" localSheetId="23">'23КонРН'!$A$19:$J$20</definedName>
    <definedName name="SIGN" localSheetId="24">'24МагРН'!$A$17:$J$18</definedName>
    <definedName name="SIGN" localSheetId="26">'25МазРН'!$A$19:$J$20</definedName>
    <definedName name="SIGN" localSheetId="27">'26МихРН'!$A$19:$J$20</definedName>
    <definedName name="SIGN" localSheetId="28">'27ОкРН'!$A$19:$J$20</definedName>
    <definedName name="SIGN" localSheetId="29">'28СвРН'!$A$19:$J$20</definedName>
    <definedName name="SIGN" localSheetId="30">'29СелМР'!$A$19:$J$20</definedName>
    <definedName name="SIGN" localSheetId="2">'2гБел'!$A$16:$J$16</definedName>
    <definedName name="SIGN" localSheetId="3">'3гЗея'!$A$16:$J$16</definedName>
    <definedName name="SIGN" localSheetId="4">'4гРай'!$A$16:$J$16</definedName>
    <definedName name="SIGN" localSheetId="5">'5гСв'!$A$16:$J$16</definedName>
    <definedName name="SIGN" localSheetId="6">'6гТын'!#REF!</definedName>
    <definedName name="SIGN" localSheetId="7">'7гШим'!$A$16:$J$16</definedName>
    <definedName name="SIGN" localSheetId="8">'8пгтПр'!$A$16:$J$16</definedName>
    <definedName name="SIGN" localSheetId="9">'9ЗАТО'!$A$16:$J$16</definedName>
    <definedName name="SIGN" localSheetId="31">ацк!$A$19:$J$20</definedName>
    <definedName name="SIGN" localSheetId="25">МагГП!$A$15:$J$16</definedName>
    <definedName name="SIGN" localSheetId="0">СВОД!$A$19:$J$20</definedName>
  </definedNames>
  <calcPr calcId="144525"/>
</workbook>
</file>

<file path=xl/calcChain.xml><?xml version="1.0" encoding="utf-8"?>
<calcChain xmlns="http://schemas.openxmlformats.org/spreadsheetml/2006/main">
  <c r="E13" i="33" l="1"/>
  <c r="F13" i="33"/>
  <c r="G13" i="33"/>
  <c r="H13" i="33"/>
  <c r="I13" i="33"/>
  <c r="J13" i="33"/>
  <c r="N13" i="33" s="1"/>
  <c r="K13" i="33"/>
  <c r="E14" i="33"/>
  <c r="N14" i="33" s="1"/>
  <c r="F14" i="33"/>
  <c r="G14" i="33"/>
  <c r="H14" i="33"/>
  <c r="I14" i="33"/>
  <c r="J14" i="33"/>
  <c r="K14" i="33"/>
  <c r="O14" i="33" s="1"/>
  <c r="E15" i="33"/>
  <c r="F15" i="33"/>
  <c r="O15" i="33" s="1"/>
  <c r="G15" i="33"/>
  <c r="H15" i="33"/>
  <c r="I15" i="33"/>
  <c r="J15" i="33"/>
  <c r="N15" i="33" s="1"/>
  <c r="K15" i="33"/>
  <c r="E16" i="33"/>
  <c r="N16" i="33" s="1"/>
  <c r="F16" i="33"/>
  <c r="G16" i="33"/>
  <c r="H16" i="33"/>
  <c r="I16" i="33"/>
  <c r="J16" i="33"/>
  <c r="K16" i="33"/>
  <c r="E17" i="33"/>
  <c r="F17" i="33"/>
  <c r="G17" i="33"/>
  <c r="H17" i="33"/>
  <c r="I17" i="33"/>
  <c r="J17" i="33"/>
  <c r="N17" i="33" s="1"/>
  <c r="K17" i="33"/>
  <c r="E18" i="33"/>
  <c r="N18" i="33" s="1"/>
  <c r="F18" i="33"/>
  <c r="G18" i="33"/>
  <c r="H18" i="33"/>
  <c r="I18" i="33"/>
  <c r="J18" i="33"/>
  <c r="K18" i="33"/>
  <c r="O18" i="33" s="1"/>
  <c r="E19" i="33"/>
  <c r="F19" i="33"/>
  <c r="O19" i="33" s="1"/>
  <c r="G19" i="33"/>
  <c r="H19" i="33"/>
  <c r="I19" i="33"/>
  <c r="J19" i="33"/>
  <c r="K19" i="33"/>
  <c r="E20" i="33"/>
  <c r="F20" i="33"/>
  <c r="G20" i="33"/>
  <c r="H20" i="33"/>
  <c r="I20" i="33"/>
  <c r="J20" i="33"/>
  <c r="K20" i="33"/>
  <c r="E21" i="33"/>
  <c r="F21" i="33"/>
  <c r="G21" i="33"/>
  <c r="H21" i="33"/>
  <c r="I21" i="33"/>
  <c r="J21" i="33"/>
  <c r="N21" i="33" s="1"/>
  <c r="K21" i="33"/>
  <c r="E22" i="33"/>
  <c r="N22" i="33" s="1"/>
  <c r="F22" i="33"/>
  <c r="G22" i="33"/>
  <c r="H22" i="33"/>
  <c r="I22" i="33"/>
  <c r="J22" i="33"/>
  <c r="K22" i="33"/>
  <c r="O22" i="33" s="1"/>
  <c r="E23" i="33"/>
  <c r="F23" i="33"/>
  <c r="O23" i="33" s="1"/>
  <c r="G23" i="33"/>
  <c r="H23" i="33"/>
  <c r="I23" i="33"/>
  <c r="J23" i="33"/>
  <c r="K23" i="33"/>
  <c r="D14" i="33"/>
  <c r="D15" i="33"/>
  <c r="M15" i="33" s="1"/>
  <c r="D16" i="33"/>
  <c r="M16" i="33" s="1"/>
  <c r="D17" i="33"/>
  <c r="D18" i="33"/>
  <c r="M18" i="33" s="1"/>
  <c r="D19" i="33"/>
  <c r="D20" i="33"/>
  <c r="M20" i="33" s="1"/>
  <c r="D21" i="33"/>
  <c r="D22" i="33"/>
  <c r="D23" i="33"/>
  <c r="M23" i="33" s="1"/>
  <c r="D13" i="33"/>
  <c r="M22" i="33"/>
  <c r="M19" i="33"/>
  <c r="M17" i="33"/>
  <c r="M14" i="33"/>
  <c r="O13" i="33"/>
  <c r="O21" i="31"/>
  <c r="N21" i="31"/>
  <c r="M21" i="31"/>
  <c r="O20" i="31"/>
  <c r="N20" i="31"/>
  <c r="M20" i="31"/>
  <c r="O19" i="31"/>
  <c r="N19" i="31"/>
  <c r="M19" i="31"/>
  <c r="O18" i="31"/>
  <c r="N18" i="31"/>
  <c r="M18" i="31"/>
  <c r="O17" i="31"/>
  <c r="N17" i="31"/>
  <c r="M17" i="31"/>
  <c r="O16" i="31"/>
  <c r="N16" i="31"/>
  <c r="M16" i="31"/>
  <c r="O15" i="31"/>
  <c r="N15" i="31"/>
  <c r="M15" i="31"/>
  <c r="O14" i="31"/>
  <c r="N14" i="31"/>
  <c r="M14" i="31"/>
  <c r="O13" i="31"/>
  <c r="N13" i="31"/>
  <c r="M13" i="31"/>
  <c r="H24" i="31"/>
  <c r="G24" i="31"/>
  <c r="E24" i="31"/>
  <c r="D24" i="31"/>
  <c r="M24" i="31" s="1"/>
  <c r="O23" i="31"/>
  <c r="N23" i="31"/>
  <c r="M23" i="31"/>
  <c r="I23" i="31"/>
  <c r="N22" i="31"/>
  <c r="M22" i="31"/>
  <c r="J22" i="31"/>
  <c r="K22" i="31" s="1"/>
  <c r="O21" i="30"/>
  <c r="N21" i="30"/>
  <c r="M21" i="30"/>
  <c r="O20" i="30"/>
  <c r="N20" i="30"/>
  <c r="M20" i="30"/>
  <c r="O19" i="30"/>
  <c r="N19" i="30"/>
  <c r="M19" i="30"/>
  <c r="O18" i="30"/>
  <c r="N18" i="30"/>
  <c r="M18" i="30"/>
  <c r="O17" i="30"/>
  <c r="N17" i="30"/>
  <c r="M17" i="30"/>
  <c r="O16" i="30"/>
  <c r="N16" i="30"/>
  <c r="M16" i="30"/>
  <c r="O15" i="30"/>
  <c r="N15" i="30"/>
  <c r="M15" i="30"/>
  <c r="O14" i="30"/>
  <c r="N14" i="30"/>
  <c r="M14" i="30"/>
  <c r="O13" i="30"/>
  <c r="N13" i="30"/>
  <c r="M13" i="30"/>
  <c r="H24" i="30"/>
  <c r="G24" i="30"/>
  <c r="E24" i="30"/>
  <c r="D24" i="30"/>
  <c r="O23" i="30"/>
  <c r="N23" i="30"/>
  <c r="M23" i="30"/>
  <c r="I23" i="30"/>
  <c r="M22" i="30"/>
  <c r="J22" i="30"/>
  <c r="N22" i="30" s="1"/>
  <c r="F22" i="30"/>
  <c r="F24" i="30"/>
  <c r="O21" i="29"/>
  <c r="N21" i="29"/>
  <c r="M21" i="29"/>
  <c r="O20" i="29"/>
  <c r="N20" i="29"/>
  <c r="M20" i="29"/>
  <c r="O19" i="29"/>
  <c r="N19" i="29"/>
  <c r="M19" i="29"/>
  <c r="O18" i="29"/>
  <c r="N18" i="29"/>
  <c r="M18" i="29"/>
  <c r="O17" i="29"/>
  <c r="N17" i="29"/>
  <c r="M17" i="29"/>
  <c r="O16" i="29"/>
  <c r="N16" i="29"/>
  <c r="M16" i="29"/>
  <c r="O15" i="29"/>
  <c r="N15" i="29"/>
  <c r="M15" i="29"/>
  <c r="O14" i="29"/>
  <c r="N14" i="29"/>
  <c r="M14" i="29"/>
  <c r="O13" i="29"/>
  <c r="N13" i="29"/>
  <c r="M13" i="29"/>
  <c r="H24" i="29"/>
  <c r="G24" i="29"/>
  <c r="E24" i="29"/>
  <c r="D24" i="29"/>
  <c r="O23" i="29"/>
  <c r="N23" i="29"/>
  <c r="M23" i="29"/>
  <c r="I23" i="29"/>
  <c r="M22" i="29"/>
  <c r="J22" i="29"/>
  <c r="K22" i="29" s="1"/>
  <c r="O22" i="29" s="1"/>
  <c r="O21" i="28"/>
  <c r="N21" i="28"/>
  <c r="M21" i="28"/>
  <c r="O20" i="28"/>
  <c r="N20" i="28"/>
  <c r="M20" i="28"/>
  <c r="O19" i="28"/>
  <c r="N19" i="28"/>
  <c r="M19" i="28"/>
  <c r="O18" i="28"/>
  <c r="N18" i="28"/>
  <c r="M18" i="28"/>
  <c r="O17" i="28"/>
  <c r="N17" i="28"/>
  <c r="M17" i="28"/>
  <c r="O16" i="28"/>
  <c r="N16" i="28"/>
  <c r="M16" i="28"/>
  <c r="O15" i="28"/>
  <c r="N15" i="28"/>
  <c r="M15" i="28"/>
  <c r="O14" i="28"/>
  <c r="N14" i="28"/>
  <c r="M14" i="28"/>
  <c r="O13" i="28"/>
  <c r="N13" i="28"/>
  <c r="M13" i="28"/>
  <c r="H24" i="28"/>
  <c r="G24" i="28"/>
  <c r="E24" i="28"/>
  <c r="D24" i="28"/>
  <c r="O23" i="28"/>
  <c r="N23" i="28"/>
  <c r="M23" i="28"/>
  <c r="N22" i="28"/>
  <c r="M22" i="28"/>
  <c r="K22" i="28"/>
  <c r="O22" i="28" s="1"/>
  <c r="J24" i="28"/>
  <c r="O21" i="27"/>
  <c r="N21" i="27"/>
  <c r="M21" i="27"/>
  <c r="O20" i="27"/>
  <c r="N20" i="27"/>
  <c r="M20" i="27"/>
  <c r="O19" i="27"/>
  <c r="N19" i="27"/>
  <c r="M19" i="27"/>
  <c r="O18" i="27"/>
  <c r="N18" i="27"/>
  <c r="M18" i="27"/>
  <c r="O17" i="27"/>
  <c r="N17" i="27"/>
  <c r="M17" i="27"/>
  <c r="O16" i="27"/>
  <c r="N16" i="27"/>
  <c r="M16" i="27"/>
  <c r="O15" i="27"/>
  <c r="N15" i="27"/>
  <c r="M15" i="27"/>
  <c r="O14" i="27"/>
  <c r="N14" i="27"/>
  <c r="M14" i="27"/>
  <c r="O13" i="27"/>
  <c r="N13" i="27"/>
  <c r="M13" i="27"/>
  <c r="H24" i="27"/>
  <c r="G24" i="27"/>
  <c r="E24" i="27"/>
  <c r="D24" i="27"/>
  <c r="O23" i="27"/>
  <c r="N23" i="27"/>
  <c r="M23" i="27"/>
  <c r="O22" i="27"/>
  <c r="N22" i="27"/>
  <c r="M22" i="27"/>
  <c r="I22" i="27"/>
  <c r="J24" i="27"/>
  <c r="N22" i="26"/>
  <c r="M22" i="26"/>
  <c r="O22" i="26"/>
  <c r="O21" i="26"/>
  <c r="N21" i="26"/>
  <c r="M21" i="26"/>
  <c r="O20" i="26"/>
  <c r="N20" i="26"/>
  <c r="M20" i="26"/>
  <c r="O19" i="26"/>
  <c r="N19" i="26"/>
  <c r="M19" i="26"/>
  <c r="O18" i="26"/>
  <c r="N18" i="26"/>
  <c r="M18" i="26"/>
  <c r="O17" i="26"/>
  <c r="N17" i="26"/>
  <c r="M17" i="26"/>
  <c r="O16" i="26"/>
  <c r="N16" i="26"/>
  <c r="M16" i="26"/>
  <c r="H24" i="26"/>
  <c r="G24" i="26"/>
  <c r="E24" i="26"/>
  <c r="D24" i="26"/>
  <c r="O23" i="26"/>
  <c r="N23" i="26"/>
  <c r="M23" i="26"/>
  <c r="O15" i="26"/>
  <c r="M15" i="26"/>
  <c r="J15" i="26"/>
  <c r="I15" i="26" s="1"/>
  <c r="N14" i="26"/>
  <c r="M14" i="26"/>
  <c r="O14" i="26"/>
  <c r="N13" i="26"/>
  <c r="M13" i="26"/>
  <c r="O13" i="26"/>
  <c r="O21" i="25"/>
  <c r="N21" i="25"/>
  <c r="M21" i="25"/>
  <c r="O20" i="25"/>
  <c r="N20" i="25"/>
  <c r="M20" i="25"/>
  <c r="O19" i="25"/>
  <c r="N19" i="25"/>
  <c r="M19" i="25"/>
  <c r="O18" i="25"/>
  <c r="N18" i="25"/>
  <c r="M18" i="25"/>
  <c r="O17" i="25"/>
  <c r="N17" i="25"/>
  <c r="M17" i="25"/>
  <c r="O16" i="25"/>
  <c r="N16" i="25"/>
  <c r="M16" i="25"/>
  <c r="H24" i="25"/>
  <c r="G24" i="25"/>
  <c r="E24" i="25"/>
  <c r="D24" i="25"/>
  <c r="O23" i="25"/>
  <c r="N23" i="25"/>
  <c r="M23" i="25"/>
  <c r="I23" i="25"/>
  <c r="M22" i="25"/>
  <c r="J22" i="25"/>
  <c r="N22" i="25" s="1"/>
  <c r="O15" i="25"/>
  <c r="M15" i="25"/>
  <c r="J15" i="25"/>
  <c r="N15" i="25" s="1"/>
  <c r="N14" i="25"/>
  <c r="M14" i="25"/>
  <c r="O14" i="25"/>
  <c r="O13" i="25"/>
  <c r="N13" i="25"/>
  <c r="M13" i="25"/>
  <c r="O21" i="24"/>
  <c r="N21" i="24"/>
  <c r="M21" i="24"/>
  <c r="O20" i="24"/>
  <c r="N20" i="24"/>
  <c r="M20" i="24"/>
  <c r="O19" i="24"/>
  <c r="N19" i="24"/>
  <c r="M19" i="24"/>
  <c r="O18" i="24"/>
  <c r="N18" i="24"/>
  <c r="M18" i="24"/>
  <c r="O17" i="24"/>
  <c r="N17" i="24"/>
  <c r="M17" i="24"/>
  <c r="O16" i="24"/>
  <c r="N16" i="24"/>
  <c r="M16" i="24"/>
  <c r="O15" i="24"/>
  <c r="N15" i="24"/>
  <c r="M15" i="24"/>
  <c r="O14" i="24"/>
  <c r="N14" i="24"/>
  <c r="M14" i="24"/>
  <c r="O13" i="24"/>
  <c r="N13" i="24"/>
  <c r="M13" i="24"/>
  <c r="H24" i="24"/>
  <c r="G24" i="24"/>
  <c r="E24" i="24"/>
  <c r="D24" i="24"/>
  <c r="O23" i="24"/>
  <c r="N23" i="24"/>
  <c r="M23" i="24"/>
  <c r="I23" i="24"/>
  <c r="M22" i="24"/>
  <c r="J22" i="24"/>
  <c r="K22" i="24" s="1"/>
  <c r="O21" i="23"/>
  <c r="N21" i="23"/>
  <c r="M21" i="23"/>
  <c r="O20" i="23"/>
  <c r="N20" i="23"/>
  <c r="M20" i="23"/>
  <c r="O19" i="23"/>
  <c r="N19" i="23"/>
  <c r="M19" i="23"/>
  <c r="O18" i="23"/>
  <c r="N18" i="23"/>
  <c r="M18" i="23"/>
  <c r="O17" i="23"/>
  <c r="N17" i="23"/>
  <c r="M17" i="23"/>
  <c r="O16" i="23"/>
  <c r="N16" i="23"/>
  <c r="M16" i="23"/>
  <c r="H24" i="23"/>
  <c r="G24" i="23"/>
  <c r="E24" i="23"/>
  <c r="D24" i="23"/>
  <c r="M24" i="23" s="1"/>
  <c r="O23" i="23"/>
  <c r="N23" i="23"/>
  <c r="M23" i="23"/>
  <c r="N22" i="23"/>
  <c r="M22" i="23"/>
  <c r="K22" i="23"/>
  <c r="O22" i="23" s="1"/>
  <c r="O15" i="23"/>
  <c r="M15" i="23"/>
  <c r="J15" i="23"/>
  <c r="N14" i="23"/>
  <c r="M14" i="23"/>
  <c r="O14" i="23"/>
  <c r="O13" i="23"/>
  <c r="N13" i="23"/>
  <c r="M13" i="23"/>
  <c r="O21" i="22"/>
  <c r="N21" i="22"/>
  <c r="M21" i="22"/>
  <c r="O20" i="22"/>
  <c r="N20" i="22"/>
  <c r="M20" i="22"/>
  <c r="O19" i="22"/>
  <c r="N19" i="22"/>
  <c r="M19" i="22"/>
  <c r="O18" i="22"/>
  <c r="N18" i="22"/>
  <c r="M18" i="22"/>
  <c r="O17" i="22"/>
  <c r="N17" i="22"/>
  <c r="M17" i="22"/>
  <c r="O16" i="22"/>
  <c r="N16" i="22"/>
  <c r="M16" i="22"/>
  <c r="O15" i="22"/>
  <c r="N15" i="22"/>
  <c r="M15" i="22"/>
  <c r="O14" i="22"/>
  <c r="N14" i="22"/>
  <c r="M14" i="22"/>
  <c r="O13" i="22"/>
  <c r="N13" i="22"/>
  <c r="M13" i="22"/>
  <c r="H24" i="22"/>
  <c r="G24" i="22"/>
  <c r="E24" i="22"/>
  <c r="D24" i="22"/>
  <c r="O23" i="22"/>
  <c r="N23" i="22"/>
  <c r="M23" i="22"/>
  <c r="O22" i="22"/>
  <c r="N22" i="22"/>
  <c r="M22" i="22"/>
  <c r="I22" i="22"/>
  <c r="O21" i="21"/>
  <c r="N21" i="21"/>
  <c r="M21" i="21"/>
  <c r="O20" i="21"/>
  <c r="N20" i="21"/>
  <c r="M20" i="21"/>
  <c r="O19" i="21"/>
  <c r="N19" i="21"/>
  <c r="M19" i="21"/>
  <c r="O18" i="21"/>
  <c r="N18" i="21"/>
  <c r="M18" i="21"/>
  <c r="O17" i="21"/>
  <c r="N17" i="21"/>
  <c r="M17" i="21"/>
  <c r="O16" i="21"/>
  <c r="N16" i="21"/>
  <c r="M16" i="21"/>
  <c r="O15" i="21"/>
  <c r="N15" i="21"/>
  <c r="M15" i="21"/>
  <c r="O14" i="21"/>
  <c r="N14" i="21"/>
  <c r="M14" i="21"/>
  <c r="O13" i="21"/>
  <c r="N13" i="21"/>
  <c r="M13" i="21"/>
  <c r="H24" i="21"/>
  <c r="G24" i="21"/>
  <c r="E24" i="21"/>
  <c r="D24" i="21"/>
  <c r="O23" i="21"/>
  <c r="N23" i="21"/>
  <c r="M23" i="21"/>
  <c r="M22" i="21"/>
  <c r="J22" i="21"/>
  <c r="K22" i="21" s="1"/>
  <c r="O21" i="20"/>
  <c r="N21" i="20"/>
  <c r="M21" i="20"/>
  <c r="O20" i="20"/>
  <c r="N20" i="20"/>
  <c r="M20" i="20"/>
  <c r="O19" i="20"/>
  <c r="N19" i="20"/>
  <c r="M19" i="20"/>
  <c r="O18" i="20"/>
  <c r="N18" i="20"/>
  <c r="M18" i="20"/>
  <c r="O17" i="20"/>
  <c r="N17" i="20"/>
  <c r="M17" i="20"/>
  <c r="O16" i="20"/>
  <c r="N16" i="20"/>
  <c r="M16" i="20"/>
  <c r="O15" i="20"/>
  <c r="N15" i="20"/>
  <c r="M15" i="20"/>
  <c r="O14" i="20"/>
  <c r="N14" i="20"/>
  <c r="M14" i="20"/>
  <c r="O13" i="20"/>
  <c r="N13" i="20"/>
  <c r="M13" i="20"/>
  <c r="H24" i="20"/>
  <c r="G24" i="20"/>
  <c r="E24" i="20"/>
  <c r="D24" i="20"/>
  <c r="O23" i="20"/>
  <c r="N23" i="20"/>
  <c r="M23" i="20"/>
  <c r="I23" i="20"/>
  <c r="M22" i="20"/>
  <c r="J22" i="20"/>
  <c r="N22" i="20" s="1"/>
  <c r="H24" i="19"/>
  <c r="G24" i="19"/>
  <c r="E24" i="19"/>
  <c r="D24" i="19"/>
  <c r="O23" i="19"/>
  <c r="N23" i="19"/>
  <c r="M23" i="19"/>
  <c r="I23" i="19"/>
  <c r="M22" i="19"/>
  <c r="J22" i="19"/>
  <c r="K22" i="19" s="1"/>
  <c r="N21" i="19"/>
  <c r="M21" i="19"/>
  <c r="O21" i="19"/>
  <c r="N20" i="19"/>
  <c r="M20" i="19"/>
  <c r="O20" i="19"/>
  <c r="N19" i="19"/>
  <c r="M19" i="19"/>
  <c r="O19" i="19"/>
  <c r="N18" i="19"/>
  <c r="M18" i="19"/>
  <c r="O18" i="19"/>
  <c r="N17" i="19"/>
  <c r="M17" i="19"/>
  <c r="O17" i="19"/>
  <c r="N16" i="19"/>
  <c r="M16" i="19"/>
  <c r="O16" i="19"/>
  <c r="O15" i="19"/>
  <c r="M15" i="19"/>
  <c r="J15" i="19"/>
  <c r="I15" i="19" s="1"/>
  <c r="N14" i="19"/>
  <c r="M14" i="19"/>
  <c r="O14" i="19"/>
  <c r="N13" i="19"/>
  <c r="M13" i="19"/>
  <c r="O13" i="19"/>
  <c r="O21" i="18"/>
  <c r="N21" i="18"/>
  <c r="M21" i="18"/>
  <c r="O20" i="18"/>
  <c r="N20" i="18"/>
  <c r="M20" i="18"/>
  <c r="O19" i="18"/>
  <c r="N19" i="18"/>
  <c r="M19" i="18"/>
  <c r="O18" i="18"/>
  <c r="N18" i="18"/>
  <c r="M18" i="18"/>
  <c r="O17" i="18"/>
  <c r="N17" i="18"/>
  <c r="M17" i="18"/>
  <c r="O16" i="18"/>
  <c r="N16" i="18"/>
  <c r="M16" i="18"/>
  <c r="O15" i="18"/>
  <c r="N15" i="18"/>
  <c r="M15" i="18"/>
  <c r="O14" i="18"/>
  <c r="N14" i="18"/>
  <c r="M14" i="18"/>
  <c r="O13" i="18"/>
  <c r="N13" i="18"/>
  <c r="M13" i="18"/>
  <c r="H24" i="18"/>
  <c r="G24" i="18"/>
  <c r="E24" i="18"/>
  <c r="D24" i="18"/>
  <c r="O23" i="18"/>
  <c r="N23" i="18"/>
  <c r="M23" i="18"/>
  <c r="I23" i="18"/>
  <c r="M22" i="18"/>
  <c r="J22" i="18"/>
  <c r="N22" i="18" s="1"/>
  <c r="F24" i="18"/>
  <c r="O23" i="17"/>
  <c r="N23" i="17"/>
  <c r="M23" i="17"/>
  <c r="O21" i="17"/>
  <c r="N21" i="17"/>
  <c r="M21" i="17"/>
  <c r="O20" i="17"/>
  <c r="N20" i="17"/>
  <c r="M20" i="17"/>
  <c r="O19" i="17"/>
  <c r="N19" i="17"/>
  <c r="M19" i="17"/>
  <c r="O18" i="17"/>
  <c r="N18" i="17"/>
  <c r="M18" i="17"/>
  <c r="O17" i="17"/>
  <c r="N17" i="17"/>
  <c r="M17" i="17"/>
  <c r="O16" i="17"/>
  <c r="N16" i="17"/>
  <c r="M16" i="17"/>
  <c r="O15" i="17"/>
  <c r="N15" i="17"/>
  <c r="M15" i="17"/>
  <c r="O14" i="17"/>
  <c r="N14" i="17"/>
  <c r="M14" i="17"/>
  <c r="O13" i="17"/>
  <c r="N13" i="17"/>
  <c r="M13" i="17"/>
  <c r="H24" i="17"/>
  <c r="G24" i="17"/>
  <c r="E24" i="17"/>
  <c r="D24" i="17"/>
  <c r="N22" i="17"/>
  <c r="M22" i="17"/>
  <c r="K22" i="17"/>
  <c r="I22" i="17" s="1"/>
  <c r="F22" i="17"/>
  <c r="O22" i="17" s="1"/>
  <c r="H24" i="16"/>
  <c r="G24" i="16"/>
  <c r="E24" i="16"/>
  <c r="D24" i="16"/>
  <c r="O23" i="16"/>
  <c r="N23" i="16"/>
  <c r="M23" i="16"/>
  <c r="I23" i="16"/>
  <c r="N22" i="16"/>
  <c r="M22" i="16"/>
  <c r="I22" i="16"/>
  <c r="F22" i="16"/>
  <c r="O22" i="16" s="1"/>
  <c r="N21" i="16"/>
  <c r="M21" i="16"/>
  <c r="O21" i="16"/>
  <c r="N20" i="16"/>
  <c r="M20" i="16"/>
  <c r="O20" i="16"/>
  <c r="N19" i="16"/>
  <c r="M19" i="16"/>
  <c r="O19" i="16"/>
  <c r="N18" i="16"/>
  <c r="M18" i="16"/>
  <c r="K18" i="16"/>
  <c r="O18" i="16" s="1"/>
  <c r="N17" i="16"/>
  <c r="M17" i="16"/>
  <c r="O17" i="16"/>
  <c r="N16" i="16"/>
  <c r="M16" i="16"/>
  <c r="O16" i="16"/>
  <c r="O15" i="16"/>
  <c r="M15" i="16"/>
  <c r="O14" i="16"/>
  <c r="N14" i="16"/>
  <c r="M14" i="16"/>
  <c r="O13" i="16"/>
  <c r="N13" i="16"/>
  <c r="M13" i="16"/>
  <c r="O23" i="15"/>
  <c r="N23" i="15"/>
  <c r="M23" i="15"/>
  <c r="O21" i="15"/>
  <c r="N21" i="15"/>
  <c r="M21" i="15"/>
  <c r="O20" i="15"/>
  <c r="N20" i="15"/>
  <c r="M20" i="15"/>
  <c r="O19" i="15"/>
  <c r="N19" i="15"/>
  <c r="M19" i="15"/>
  <c r="O18" i="15"/>
  <c r="N18" i="15"/>
  <c r="M18" i="15"/>
  <c r="O17" i="15"/>
  <c r="N17" i="15"/>
  <c r="M17" i="15"/>
  <c r="O16" i="15"/>
  <c r="N16" i="15"/>
  <c r="M16" i="15"/>
  <c r="O15" i="15"/>
  <c r="N15" i="15"/>
  <c r="M15" i="15"/>
  <c r="O14" i="15"/>
  <c r="N14" i="15"/>
  <c r="M14" i="15"/>
  <c r="O13" i="15"/>
  <c r="N13" i="15"/>
  <c r="M13" i="15"/>
  <c r="H24" i="15"/>
  <c r="G24" i="15"/>
  <c r="E24" i="15"/>
  <c r="D24" i="15"/>
  <c r="N22" i="15"/>
  <c r="M22" i="15"/>
  <c r="K22" i="15"/>
  <c r="O22" i="15" s="1"/>
  <c r="O23" i="14"/>
  <c r="N23" i="14"/>
  <c r="M23" i="14"/>
  <c r="O21" i="14"/>
  <c r="N21" i="14"/>
  <c r="M21" i="14"/>
  <c r="O20" i="14"/>
  <c r="N20" i="14"/>
  <c r="M20" i="14"/>
  <c r="O19" i="14"/>
  <c r="N19" i="14"/>
  <c r="M19" i="14"/>
  <c r="O18" i="14"/>
  <c r="N18" i="14"/>
  <c r="M18" i="14"/>
  <c r="O17" i="14"/>
  <c r="N17" i="14"/>
  <c r="M17" i="14"/>
  <c r="O16" i="14"/>
  <c r="N16" i="14"/>
  <c r="M16" i="14"/>
  <c r="O15" i="14"/>
  <c r="N15" i="14"/>
  <c r="M15" i="14"/>
  <c r="O14" i="14"/>
  <c r="N14" i="14"/>
  <c r="M14" i="14"/>
  <c r="O13" i="14"/>
  <c r="N13" i="14"/>
  <c r="M13" i="14"/>
  <c r="H24" i="14"/>
  <c r="G24" i="14"/>
  <c r="E24" i="14"/>
  <c r="D24" i="14"/>
  <c r="M22" i="14"/>
  <c r="J22" i="14"/>
  <c r="N22" i="14" s="1"/>
  <c r="F22" i="14"/>
  <c r="O23" i="13"/>
  <c r="N23" i="13"/>
  <c r="M23" i="13"/>
  <c r="O21" i="13"/>
  <c r="N21" i="13"/>
  <c r="M21" i="13"/>
  <c r="O20" i="13"/>
  <c r="N20" i="13"/>
  <c r="M20" i="13"/>
  <c r="O19" i="13"/>
  <c r="N19" i="13"/>
  <c r="M19" i="13"/>
  <c r="O18" i="13"/>
  <c r="N18" i="13"/>
  <c r="M18" i="13"/>
  <c r="O17" i="13"/>
  <c r="N17" i="13"/>
  <c r="M17" i="13"/>
  <c r="O16" i="13"/>
  <c r="N16" i="13"/>
  <c r="M16" i="13"/>
  <c r="O15" i="13"/>
  <c r="N15" i="13"/>
  <c r="M15" i="13"/>
  <c r="O14" i="13"/>
  <c r="N14" i="13"/>
  <c r="M14" i="13"/>
  <c r="O13" i="13"/>
  <c r="N13" i="13"/>
  <c r="M13" i="13"/>
  <c r="H24" i="13"/>
  <c r="G24" i="13"/>
  <c r="E24" i="13"/>
  <c r="D24" i="13"/>
  <c r="F24" i="13"/>
  <c r="N22" i="13"/>
  <c r="M22" i="13"/>
  <c r="K22" i="13"/>
  <c r="O22" i="13" s="1"/>
  <c r="O23" i="12"/>
  <c r="N23" i="12"/>
  <c r="M23" i="12"/>
  <c r="O21" i="12"/>
  <c r="N21" i="12"/>
  <c r="M21" i="12"/>
  <c r="O20" i="12"/>
  <c r="N20" i="12"/>
  <c r="M20" i="12"/>
  <c r="O19" i="12"/>
  <c r="N19" i="12"/>
  <c r="M19" i="12"/>
  <c r="O18" i="12"/>
  <c r="N18" i="12"/>
  <c r="M18" i="12"/>
  <c r="O17" i="12"/>
  <c r="N17" i="12"/>
  <c r="M17" i="12"/>
  <c r="O16" i="12"/>
  <c r="N16" i="12"/>
  <c r="M16" i="12"/>
  <c r="O15" i="12"/>
  <c r="N15" i="12"/>
  <c r="M15" i="12"/>
  <c r="O14" i="12"/>
  <c r="N14" i="12"/>
  <c r="M14" i="12"/>
  <c r="O13" i="12"/>
  <c r="N13" i="12"/>
  <c r="M13" i="12"/>
  <c r="H24" i="12"/>
  <c r="G24" i="12"/>
  <c r="E24" i="12"/>
  <c r="D24" i="12"/>
  <c r="N22" i="12"/>
  <c r="M22" i="12"/>
  <c r="K22" i="12"/>
  <c r="O22" i="12" s="1"/>
  <c r="H24" i="11"/>
  <c r="G24" i="11"/>
  <c r="E24" i="11"/>
  <c r="D24" i="11"/>
  <c r="O23" i="11"/>
  <c r="N23" i="11"/>
  <c r="M23" i="11"/>
  <c r="M22" i="11"/>
  <c r="J22" i="11"/>
  <c r="N22" i="11" s="1"/>
  <c r="N21" i="11"/>
  <c r="M21" i="11"/>
  <c r="O21" i="11"/>
  <c r="N20" i="11"/>
  <c r="M20" i="11"/>
  <c r="O20" i="11"/>
  <c r="N19" i="11"/>
  <c r="M19" i="11"/>
  <c r="O19" i="11"/>
  <c r="N18" i="11"/>
  <c r="M18" i="11"/>
  <c r="O18" i="11"/>
  <c r="N17" i="11"/>
  <c r="M17" i="11"/>
  <c r="O17" i="11"/>
  <c r="N16" i="11"/>
  <c r="M16" i="11"/>
  <c r="O16" i="11"/>
  <c r="O15" i="11"/>
  <c r="M15" i="11"/>
  <c r="N14" i="11"/>
  <c r="M14" i="11"/>
  <c r="O14" i="11"/>
  <c r="N13" i="11"/>
  <c r="M13" i="11"/>
  <c r="O13" i="11"/>
  <c r="M21" i="10"/>
  <c r="N21" i="10"/>
  <c r="O21" i="10"/>
  <c r="H24" i="10"/>
  <c r="G24" i="10"/>
  <c r="E24" i="10"/>
  <c r="D24" i="10"/>
  <c r="O23" i="10"/>
  <c r="N23" i="10"/>
  <c r="M23" i="10"/>
  <c r="I23" i="10"/>
  <c r="N22" i="10"/>
  <c r="M22" i="10"/>
  <c r="K22" i="10"/>
  <c r="O22" i="10" s="1"/>
  <c r="N20" i="10"/>
  <c r="M20" i="10"/>
  <c r="O20" i="10"/>
  <c r="N19" i="10"/>
  <c r="M19" i="10"/>
  <c r="O19" i="10"/>
  <c r="N18" i="10"/>
  <c r="M18" i="10"/>
  <c r="O18" i="10"/>
  <c r="N17" i="10"/>
  <c r="M17" i="10"/>
  <c r="O17" i="10"/>
  <c r="N16" i="10"/>
  <c r="M16" i="10"/>
  <c r="O16" i="10"/>
  <c r="O15" i="10"/>
  <c r="M15" i="10"/>
  <c r="N14" i="10"/>
  <c r="M14" i="10"/>
  <c r="O14" i="10"/>
  <c r="N13" i="10"/>
  <c r="M13" i="10"/>
  <c r="O13" i="10"/>
  <c r="H24" i="9"/>
  <c r="G24" i="9"/>
  <c r="E24" i="9"/>
  <c r="D24" i="9"/>
  <c r="O23" i="9"/>
  <c r="N23" i="9"/>
  <c r="M23" i="9"/>
  <c r="N22" i="9"/>
  <c r="M22" i="9"/>
  <c r="K22" i="9"/>
  <c r="O22" i="9" s="1"/>
  <c r="N21" i="9"/>
  <c r="M21" i="9"/>
  <c r="O21" i="9"/>
  <c r="N20" i="9"/>
  <c r="M20" i="9"/>
  <c r="O20" i="9"/>
  <c r="N19" i="9"/>
  <c r="M19" i="9"/>
  <c r="O19" i="9"/>
  <c r="N18" i="9"/>
  <c r="M18" i="9"/>
  <c r="O18" i="9"/>
  <c r="N17" i="9"/>
  <c r="M17" i="9"/>
  <c r="O17" i="9"/>
  <c r="N16" i="9"/>
  <c r="M16" i="9"/>
  <c r="O16" i="9"/>
  <c r="O15" i="9"/>
  <c r="M15" i="9"/>
  <c r="N14" i="9"/>
  <c r="M14" i="9"/>
  <c r="O14" i="9"/>
  <c r="N13" i="9"/>
  <c r="M13" i="9"/>
  <c r="O13" i="9"/>
  <c r="H24" i="8"/>
  <c r="G24" i="8"/>
  <c r="E24" i="8"/>
  <c r="D24" i="8"/>
  <c r="O23" i="8"/>
  <c r="N23" i="8"/>
  <c r="M23" i="8"/>
  <c r="N22" i="8"/>
  <c r="M22" i="8"/>
  <c r="K22" i="8"/>
  <c r="O22" i="8" s="1"/>
  <c r="N21" i="8"/>
  <c r="M21" i="8"/>
  <c r="O21" i="8"/>
  <c r="N20" i="8"/>
  <c r="M20" i="8"/>
  <c r="O20" i="8"/>
  <c r="N19" i="8"/>
  <c r="M19" i="8"/>
  <c r="O19" i="8"/>
  <c r="N18" i="8"/>
  <c r="M18" i="8"/>
  <c r="O18" i="8"/>
  <c r="N17" i="8"/>
  <c r="M17" i="8"/>
  <c r="O17" i="8"/>
  <c r="N16" i="8"/>
  <c r="M16" i="8"/>
  <c r="O16" i="8"/>
  <c r="O15" i="8"/>
  <c r="M15" i="8"/>
  <c r="N15" i="8"/>
  <c r="N14" i="8"/>
  <c r="M14" i="8"/>
  <c r="O14" i="8"/>
  <c r="N13" i="8"/>
  <c r="M13" i="8"/>
  <c r="K13" i="8"/>
  <c r="O13" i="8" s="1"/>
  <c r="H24" i="7"/>
  <c r="G24" i="7"/>
  <c r="E24" i="7"/>
  <c r="D24" i="7"/>
  <c r="O23" i="7"/>
  <c r="N23" i="7"/>
  <c r="M23" i="7"/>
  <c r="N22" i="7"/>
  <c r="M22" i="7"/>
  <c r="K22" i="7"/>
  <c r="O22" i="7" s="1"/>
  <c r="N21" i="7"/>
  <c r="M21" i="7"/>
  <c r="K21" i="7"/>
  <c r="O21" i="7" s="1"/>
  <c r="N20" i="7"/>
  <c r="M20" i="7"/>
  <c r="O20" i="7"/>
  <c r="N19" i="7"/>
  <c r="M19" i="7"/>
  <c r="K19" i="7"/>
  <c r="O19" i="7" s="1"/>
  <c r="N18" i="7"/>
  <c r="M18" i="7"/>
  <c r="O18" i="7"/>
  <c r="N17" i="7"/>
  <c r="M17" i="7"/>
  <c r="K17" i="7"/>
  <c r="O17" i="7" s="1"/>
  <c r="N16" i="7"/>
  <c r="M16" i="7"/>
  <c r="K16" i="7"/>
  <c r="O16" i="7" s="1"/>
  <c r="O15" i="7"/>
  <c r="M15" i="7"/>
  <c r="N14" i="7"/>
  <c r="M14" i="7"/>
  <c r="O14" i="7"/>
  <c r="N13" i="7"/>
  <c r="M13" i="7"/>
  <c r="K13" i="7"/>
  <c r="O13" i="7" s="1"/>
  <c r="H24" i="6"/>
  <c r="G24" i="6"/>
  <c r="E24" i="6"/>
  <c r="D24" i="6"/>
  <c r="O23" i="6"/>
  <c r="N23" i="6"/>
  <c r="M23" i="6"/>
  <c r="I23" i="6"/>
  <c r="M22" i="6"/>
  <c r="J22" i="6"/>
  <c r="N22" i="6" s="1"/>
  <c r="F22" i="6"/>
  <c r="F24" i="6" s="1"/>
  <c r="N21" i="6"/>
  <c r="M21" i="6"/>
  <c r="O21" i="6"/>
  <c r="N20" i="6"/>
  <c r="M20" i="6"/>
  <c r="O20" i="6"/>
  <c r="N19" i="6"/>
  <c r="M19" i="6"/>
  <c r="O19" i="6"/>
  <c r="N18" i="6"/>
  <c r="M18" i="6"/>
  <c r="O18" i="6"/>
  <c r="N17" i="6"/>
  <c r="M17" i="6"/>
  <c r="O17" i="6"/>
  <c r="N16" i="6"/>
  <c r="M16" i="6"/>
  <c r="O16" i="6"/>
  <c r="O15" i="6"/>
  <c r="M15" i="6"/>
  <c r="J24" i="6"/>
  <c r="N14" i="6"/>
  <c r="M14" i="6"/>
  <c r="O14" i="6"/>
  <c r="N13" i="6"/>
  <c r="M13" i="6"/>
  <c r="O13" i="6"/>
  <c r="H24" i="5"/>
  <c r="G24" i="5"/>
  <c r="E24" i="5"/>
  <c r="D24" i="5"/>
  <c r="O23" i="5"/>
  <c r="N23" i="5"/>
  <c r="M23" i="5"/>
  <c r="N22" i="5"/>
  <c r="M22" i="5"/>
  <c r="K22" i="5"/>
  <c r="O22" i="5" s="1"/>
  <c r="N21" i="5"/>
  <c r="M21" i="5"/>
  <c r="O21" i="5"/>
  <c r="N20" i="5"/>
  <c r="M20" i="5"/>
  <c r="O20" i="5"/>
  <c r="N19" i="5"/>
  <c r="M19" i="5"/>
  <c r="O19" i="5"/>
  <c r="N18" i="5"/>
  <c r="M18" i="5"/>
  <c r="O18" i="5"/>
  <c r="N17" i="5"/>
  <c r="M17" i="5"/>
  <c r="O17" i="5"/>
  <c r="N16" i="5"/>
  <c r="M16" i="5"/>
  <c r="O16" i="5"/>
  <c r="O15" i="5"/>
  <c r="M15" i="5"/>
  <c r="N14" i="5"/>
  <c r="M14" i="5"/>
  <c r="O14" i="5"/>
  <c r="N13" i="5"/>
  <c r="M13" i="5"/>
  <c r="H24" i="4"/>
  <c r="G24" i="4"/>
  <c r="E24" i="4"/>
  <c r="D24" i="4"/>
  <c r="O23" i="4"/>
  <c r="N23" i="4"/>
  <c r="M23" i="4"/>
  <c r="M22" i="4"/>
  <c r="J22" i="4"/>
  <c r="K22" i="4" s="1"/>
  <c r="O22" i="4" s="1"/>
  <c r="F24" i="4"/>
  <c r="N21" i="4"/>
  <c r="M21" i="4"/>
  <c r="O21" i="4"/>
  <c r="N20" i="4"/>
  <c r="M20" i="4"/>
  <c r="O20" i="4"/>
  <c r="N19" i="4"/>
  <c r="M19" i="4"/>
  <c r="O19" i="4"/>
  <c r="N18" i="4"/>
  <c r="M18" i="4"/>
  <c r="O18" i="4"/>
  <c r="N17" i="4"/>
  <c r="M17" i="4"/>
  <c r="O17" i="4"/>
  <c r="N16" i="4"/>
  <c r="M16" i="4"/>
  <c r="O16" i="4"/>
  <c r="O15" i="4"/>
  <c r="M15" i="4"/>
  <c r="N15" i="4"/>
  <c r="O14" i="4"/>
  <c r="N14" i="4"/>
  <c r="M14" i="4"/>
  <c r="O13" i="4"/>
  <c r="N13" i="4"/>
  <c r="M13" i="4"/>
  <c r="H24" i="3"/>
  <c r="G24" i="3"/>
  <c r="E24" i="3"/>
  <c r="D24" i="3"/>
  <c r="O23" i="3"/>
  <c r="N23" i="3"/>
  <c r="M23" i="3"/>
  <c r="I23" i="3"/>
  <c r="N22" i="3"/>
  <c r="M22" i="3"/>
  <c r="K22" i="3"/>
  <c r="O22" i="3" s="1"/>
  <c r="N21" i="3"/>
  <c r="M21" i="3"/>
  <c r="O21" i="3"/>
  <c r="N20" i="3"/>
  <c r="M20" i="3"/>
  <c r="O20" i="3"/>
  <c r="N19" i="3"/>
  <c r="M19" i="3"/>
  <c r="K19" i="3"/>
  <c r="O19" i="3" s="1"/>
  <c r="N18" i="3"/>
  <c r="M18" i="3"/>
  <c r="O18" i="3"/>
  <c r="N17" i="3"/>
  <c r="M17" i="3"/>
  <c r="O17" i="3"/>
  <c r="N16" i="3"/>
  <c r="M16" i="3"/>
  <c r="O16" i="3"/>
  <c r="O15" i="3"/>
  <c r="M15" i="3"/>
  <c r="O14" i="3"/>
  <c r="N14" i="3"/>
  <c r="M14" i="3"/>
  <c r="O13" i="3"/>
  <c r="N13" i="3"/>
  <c r="M13" i="3"/>
  <c r="H71" i="2"/>
  <c r="G71" i="2"/>
  <c r="E71" i="2"/>
  <c r="D71" i="2"/>
  <c r="M71" i="2" s="1"/>
  <c r="O70" i="2"/>
  <c r="N70" i="2"/>
  <c r="M70" i="2"/>
  <c r="I70" i="2"/>
  <c r="O69" i="2"/>
  <c r="N69" i="2"/>
  <c r="M69" i="2"/>
  <c r="I69" i="2"/>
  <c r="O68" i="2"/>
  <c r="N68" i="2"/>
  <c r="M68" i="2"/>
  <c r="I68" i="2"/>
  <c r="O67" i="2"/>
  <c r="N67" i="2"/>
  <c r="M67" i="2"/>
  <c r="I67" i="2"/>
  <c r="O66" i="2"/>
  <c r="N66" i="2"/>
  <c r="M66" i="2"/>
  <c r="I66" i="2"/>
  <c r="O65" i="2"/>
  <c r="N65" i="2"/>
  <c r="M65" i="2"/>
  <c r="I65" i="2"/>
  <c r="O64" i="2"/>
  <c r="N64" i="2"/>
  <c r="M64" i="2"/>
  <c r="I64" i="2"/>
  <c r="O63" i="2"/>
  <c r="N63" i="2"/>
  <c r="M63" i="2"/>
  <c r="I63" i="2"/>
  <c r="O62" i="2"/>
  <c r="N62" i="2"/>
  <c r="M62" i="2"/>
  <c r="I62" i="2"/>
  <c r="O61" i="2"/>
  <c r="N61" i="2"/>
  <c r="M61" i="2"/>
  <c r="I61" i="2"/>
  <c r="O60" i="2"/>
  <c r="N60" i="2"/>
  <c r="M60" i="2"/>
  <c r="I60" i="2"/>
  <c r="O59" i="2"/>
  <c r="N59" i="2"/>
  <c r="M59" i="2"/>
  <c r="I59" i="2"/>
  <c r="O58" i="2"/>
  <c r="N58" i="2"/>
  <c r="M58" i="2"/>
  <c r="K58" i="2"/>
  <c r="I58" i="2"/>
  <c r="N57" i="2"/>
  <c r="M57" i="2"/>
  <c r="K57" i="2"/>
  <c r="O57" i="2" s="1"/>
  <c r="O56" i="2"/>
  <c r="N56" i="2"/>
  <c r="M56" i="2"/>
  <c r="K56" i="2"/>
  <c r="I56" i="2"/>
  <c r="N55" i="2"/>
  <c r="M55" i="2"/>
  <c r="K55" i="2"/>
  <c r="O55" i="2" s="1"/>
  <c r="J55" i="2"/>
  <c r="F55" i="2"/>
  <c r="O54" i="2"/>
  <c r="N54" i="2"/>
  <c r="M54" i="2"/>
  <c r="K54" i="2"/>
  <c r="I54" i="2"/>
  <c r="N53" i="2"/>
  <c r="M53" i="2"/>
  <c r="K53" i="2"/>
  <c r="O53" i="2" s="1"/>
  <c r="J53" i="2"/>
  <c r="N52" i="2"/>
  <c r="M52" i="2"/>
  <c r="K52" i="2"/>
  <c r="O52" i="2" s="1"/>
  <c r="O51" i="2"/>
  <c r="N51" i="2"/>
  <c r="M51" i="2"/>
  <c r="K51" i="2"/>
  <c r="I51" i="2"/>
  <c r="O50" i="2"/>
  <c r="N50" i="2"/>
  <c r="M50" i="2"/>
  <c r="I50" i="2"/>
  <c r="N49" i="2"/>
  <c r="M49" i="2"/>
  <c r="K49" i="2"/>
  <c r="O49" i="2" s="1"/>
  <c r="J49" i="2"/>
  <c r="N48" i="2"/>
  <c r="M48" i="2"/>
  <c r="K48" i="2"/>
  <c r="O48" i="2" s="1"/>
  <c r="J48" i="2"/>
  <c r="I48" i="2"/>
  <c r="N47" i="2"/>
  <c r="M47" i="2"/>
  <c r="K47" i="2"/>
  <c r="O47" i="2" s="1"/>
  <c r="J47" i="2"/>
  <c r="N46" i="2"/>
  <c r="M46" i="2"/>
  <c r="K46" i="2"/>
  <c r="O46" i="2" s="1"/>
  <c r="J46" i="2"/>
  <c r="I46" i="2"/>
  <c r="N45" i="2"/>
  <c r="M45" i="2"/>
  <c r="K45" i="2"/>
  <c r="O45" i="2" s="1"/>
  <c r="J45" i="2"/>
  <c r="N44" i="2"/>
  <c r="M44" i="2"/>
  <c r="K44" i="2"/>
  <c r="J44" i="2"/>
  <c r="I44" i="2"/>
  <c r="F44" i="2"/>
  <c r="O44" i="2" s="1"/>
  <c r="O43" i="2"/>
  <c r="N43" i="2"/>
  <c r="M43" i="2"/>
  <c r="K43" i="2"/>
  <c r="I43" i="2"/>
  <c r="F43" i="2"/>
  <c r="M42" i="2"/>
  <c r="J42" i="2"/>
  <c r="K42" i="2" s="1"/>
  <c r="O42" i="2" s="1"/>
  <c r="O41" i="2"/>
  <c r="N41" i="2"/>
  <c r="M41" i="2"/>
  <c r="K41" i="2"/>
  <c r="I41" i="2"/>
  <c r="O40" i="2"/>
  <c r="N40" i="2"/>
  <c r="M40" i="2"/>
  <c r="I40" i="2"/>
  <c r="N39" i="2"/>
  <c r="M39" i="2"/>
  <c r="K39" i="2"/>
  <c r="O39" i="2" s="1"/>
  <c r="J39" i="2"/>
  <c r="I39" i="2"/>
  <c r="N38" i="2"/>
  <c r="M38" i="2"/>
  <c r="K38" i="2"/>
  <c r="O38" i="2" s="1"/>
  <c r="J38" i="2"/>
  <c r="N37" i="2"/>
  <c r="M37" i="2"/>
  <c r="I37" i="2"/>
  <c r="F37" i="2"/>
  <c r="O37" i="2" s="1"/>
  <c r="O36" i="2"/>
  <c r="N36" i="2"/>
  <c r="M36" i="2"/>
  <c r="K36" i="2"/>
  <c r="I36" i="2"/>
  <c r="N35" i="2"/>
  <c r="M35" i="2"/>
  <c r="K35" i="2"/>
  <c r="O35" i="2" s="1"/>
  <c r="O34" i="2"/>
  <c r="N34" i="2"/>
  <c r="M34" i="2"/>
  <c r="K34" i="2"/>
  <c r="I34" i="2"/>
  <c r="N33" i="2"/>
  <c r="M33" i="2"/>
  <c r="K33" i="2"/>
  <c r="J33" i="2"/>
  <c r="I33" i="2"/>
  <c r="F33" i="2"/>
  <c r="F71" i="2" s="1"/>
  <c r="O32" i="2"/>
  <c r="N32" i="2"/>
  <c r="M32" i="2"/>
  <c r="K32" i="2"/>
  <c r="I32" i="2"/>
  <c r="N31" i="2"/>
  <c r="M31" i="2"/>
  <c r="K31" i="2"/>
  <c r="O31" i="2" s="1"/>
  <c r="M30" i="2"/>
  <c r="J30" i="2"/>
  <c r="K30" i="2" s="1"/>
  <c r="O30" i="2" s="1"/>
  <c r="O29" i="2"/>
  <c r="N29" i="2"/>
  <c r="M29" i="2"/>
  <c r="K29" i="2"/>
  <c r="I29" i="2"/>
  <c r="N28" i="2"/>
  <c r="M28" i="2"/>
  <c r="K28" i="2"/>
  <c r="O28" i="2" s="1"/>
  <c r="O27" i="2"/>
  <c r="N27" i="2"/>
  <c r="M27" i="2"/>
  <c r="K27" i="2"/>
  <c r="I27" i="2"/>
  <c r="N26" i="2"/>
  <c r="M26" i="2"/>
  <c r="K26" i="2"/>
  <c r="O26" i="2" s="1"/>
  <c r="O25" i="2"/>
  <c r="N25" i="2"/>
  <c r="M25" i="2"/>
  <c r="K25" i="2"/>
  <c r="I25" i="2"/>
  <c r="N24" i="2"/>
  <c r="M24" i="2"/>
  <c r="K24" i="2"/>
  <c r="O24" i="2" s="1"/>
  <c r="O23" i="2"/>
  <c r="N23" i="2"/>
  <c r="M23" i="2"/>
  <c r="K23" i="2"/>
  <c r="I23" i="2"/>
  <c r="N22" i="2"/>
  <c r="M22" i="2"/>
  <c r="K22" i="2"/>
  <c r="O22" i="2" s="1"/>
  <c r="O21" i="2"/>
  <c r="N21" i="2"/>
  <c r="M21" i="2"/>
  <c r="K21" i="2"/>
  <c r="I21" i="2"/>
  <c r="N20" i="2"/>
  <c r="M20" i="2"/>
  <c r="K20" i="2"/>
  <c r="O20" i="2" s="1"/>
  <c r="O19" i="2"/>
  <c r="M19" i="2"/>
  <c r="J19" i="2"/>
  <c r="N19" i="2" s="1"/>
  <c r="I19" i="2"/>
  <c r="O18" i="2"/>
  <c r="M18" i="2"/>
  <c r="J18" i="2"/>
  <c r="I18" i="2" s="1"/>
  <c r="O17" i="2"/>
  <c r="M17" i="2"/>
  <c r="J17" i="2"/>
  <c r="N17" i="2" s="1"/>
  <c r="I17" i="2"/>
  <c r="O16" i="2"/>
  <c r="N16" i="2"/>
  <c r="M16" i="2"/>
  <c r="J16" i="2"/>
  <c r="J71" i="2" s="1"/>
  <c r="O15" i="2"/>
  <c r="N15" i="2"/>
  <c r="M15" i="2"/>
  <c r="K15" i="2"/>
  <c r="I15" i="2"/>
  <c r="N14" i="2"/>
  <c r="M14" i="2"/>
  <c r="K14" i="2"/>
  <c r="O14" i="2" s="1"/>
  <c r="O13" i="2"/>
  <c r="N13" i="2"/>
  <c r="M13" i="2"/>
  <c r="K13" i="2"/>
  <c r="I13" i="2"/>
  <c r="O21" i="33" l="1"/>
  <c r="N20" i="33"/>
  <c r="N19" i="33"/>
  <c r="O17" i="33"/>
  <c r="H24" i="33"/>
  <c r="N23" i="33"/>
  <c r="O20" i="33"/>
  <c r="O16" i="33"/>
  <c r="M13" i="33"/>
  <c r="E24" i="33"/>
  <c r="F24" i="33"/>
  <c r="J24" i="33"/>
  <c r="N24" i="33" s="1"/>
  <c r="G24" i="33"/>
  <c r="M21" i="33"/>
  <c r="D24" i="33"/>
  <c r="I24" i="33"/>
  <c r="K24" i="33"/>
  <c r="J24" i="31"/>
  <c r="N24" i="31" s="1"/>
  <c r="F24" i="31"/>
  <c r="O22" i="31"/>
  <c r="I22" i="31"/>
  <c r="M24" i="30"/>
  <c r="K22" i="30"/>
  <c r="O22" i="30" s="1"/>
  <c r="J24" i="30"/>
  <c r="N24" i="30" s="1"/>
  <c r="J24" i="29"/>
  <c r="N24" i="29" s="1"/>
  <c r="F24" i="29"/>
  <c r="M24" i="29"/>
  <c r="I22" i="29"/>
  <c r="N22" i="29"/>
  <c r="M24" i="28"/>
  <c r="I22" i="28"/>
  <c r="F24" i="28"/>
  <c r="N24" i="28"/>
  <c r="M24" i="27"/>
  <c r="F24" i="27"/>
  <c r="N24" i="27"/>
  <c r="M24" i="26"/>
  <c r="J24" i="26"/>
  <c r="N24" i="26" s="1"/>
  <c r="F24" i="26"/>
  <c r="N15" i="26"/>
  <c r="K22" i="25"/>
  <c r="O22" i="25" s="1"/>
  <c r="M24" i="25"/>
  <c r="I15" i="25"/>
  <c r="J24" i="25"/>
  <c r="N24" i="25" s="1"/>
  <c r="F24" i="25"/>
  <c r="I22" i="25"/>
  <c r="N22" i="24"/>
  <c r="M24" i="24"/>
  <c r="F24" i="24"/>
  <c r="O22" i="24"/>
  <c r="I22" i="24"/>
  <c r="J24" i="24"/>
  <c r="N24" i="24" s="1"/>
  <c r="J24" i="23"/>
  <c r="N24" i="23" s="1"/>
  <c r="F24" i="23"/>
  <c r="N15" i="23"/>
  <c r="I22" i="23"/>
  <c r="I15" i="23"/>
  <c r="M24" i="22"/>
  <c r="J24" i="22"/>
  <c r="N24" i="22" s="1"/>
  <c r="F24" i="22"/>
  <c r="N22" i="21"/>
  <c r="M24" i="21"/>
  <c r="J24" i="21"/>
  <c r="N24" i="21" s="1"/>
  <c r="F24" i="21"/>
  <c r="O22" i="21"/>
  <c r="I22" i="21"/>
  <c r="K24" i="21"/>
  <c r="K22" i="20"/>
  <c r="O22" i="20" s="1"/>
  <c r="F24" i="20"/>
  <c r="J24" i="20"/>
  <c r="N24" i="20" s="1"/>
  <c r="M24" i="20"/>
  <c r="M24" i="19"/>
  <c r="J24" i="19"/>
  <c r="N24" i="19" s="1"/>
  <c r="N15" i="19"/>
  <c r="N22" i="19"/>
  <c r="F24" i="19"/>
  <c r="O22" i="19"/>
  <c r="I22" i="19"/>
  <c r="M24" i="18"/>
  <c r="K22" i="18"/>
  <c r="O22" i="18" s="1"/>
  <c r="J24" i="18"/>
  <c r="N24" i="18" s="1"/>
  <c r="M24" i="17"/>
  <c r="J24" i="17"/>
  <c r="N24" i="17" s="1"/>
  <c r="F24" i="17"/>
  <c r="F24" i="16"/>
  <c r="M24" i="16"/>
  <c r="I18" i="16"/>
  <c r="J24" i="16"/>
  <c r="N24" i="16" s="1"/>
  <c r="K24" i="16"/>
  <c r="N15" i="16"/>
  <c r="I22" i="15"/>
  <c r="J24" i="15"/>
  <c r="N24" i="15" s="1"/>
  <c r="M24" i="15"/>
  <c r="F24" i="15"/>
  <c r="M24" i="14"/>
  <c r="K22" i="14"/>
  <c r="I22" i="14" s="1"/>
  <c r="J24" i="14"/>
  <c r="N24" i="14" s="1"/>
  <c r="F24" i="14"/>
  <c r="O22" i="14"/>
  <c r="M24" i="13"/>
  <c r="J24" i="13"/>
  <c r="N24" i="13" s="1"/>
  <c r="I22" i="13"/>
  <c r="F24" i="12"/>
  <c r="J24" i="12"/>
  <c r="N24" i="12" s="1"/>
  <c r="M24" i="12"/>
  <c r="I22" i="12"/>
  <c r="M24" i="11"/>
  <c r="K22" i="11"/>
  <c r="O22" i="11" s="1"/>
  <c r="J24" i="11"/>
  <c r="N24" i="11" s="1"/>
  <c r="F24" i="11"/>
  <c r="N15" i="11"/>
  <c r="J24" i="10"/>
  <c r="N24" i="10" s="1"/>
  <c r="F24" i="10"/>
  <c r="M24" i="10"/>
  <c r="I22" i="10"/>
  <c r="K24" i="10"/>
  <c r="N15" i="10"/>
  <c r="M24" i="9"/>
  <c r="J24" i="9"/>
  <c r="N24" i="9" s="1"/>
  <c r="F24" i="9"/>
  <c r="I22" i="9"/>
  <c r="K24" i="9"/>
  <c r="N15" i="9"/>
  <c r="I22" i="8"/>
  <c r="F24" i="8"/>
  <c r="M24" i="8"/>
  <c r="J24" i="8"/>
  <c r="N24" i="8" s="1"/>
  <c r="I13" i="8"/>
  <c r="M24" i="7"/>
  <c r="J24" i="7"/>
  <c r="N24" i="7" s="1"/>
  <c r="I19" i="7"/>
  <c r="I17" i="7"/>
  <c r="F24" i="7"/>
  <c r="I13" i="7"/>
  <c r="I16" i="7"/>
  <c r="I21" i="7"/>
  <c r="I22" i="7"/>
  <c r="N15" i="7"/>
  <c r="K22" i="6"/>
  <c r="I22" i="6" s="1"/>
  <c r="N15" i="6"/>
  <c r="M24" i="6"/>
  <c r="N24" i="6"/>
  <c r="F24" i="5"/>
  <c r="N15" i="5"/>
  <c r="M24" i="5"/>
  <c r="J24" i="5"/>
  <c r="N24" i="5" s="1"/>
  <c r="O13" i="5"/>
  <c r="I22" i="5"/>
  <c r="N22" i="4"/>
  <c r="M24" i="4"/>
  <c r="J24" i="4"/>
  <c r="N24" i="4" s="1"/>
  <c r="I22" i="4"/>
  <c r="M24" i="3"/>
  <c r="J24" i="3"/>
  <c r="N24" i="3" s="1"/>
  <c r="F24" i="3"/>
  <c r="I22" i="3"/>
  <c r="N15" i="3"/>
  <c r="I19" i="3"/>
  <c r="N71" i="2"/>
  <c r="N18" i="2"/>
  <c r="I38" i="2"/>
  <c r="I45" i="2"/>
  <c r="I47" i="2"/>
  <c r="I49" i="2"/>
  <c r="I53" i="2"/>
  <c r="I55" i="2"/>
  <c r="K71" i="2"/>
  <c r="O71" i="2" s="1"/>
  <c r="I14" i="2"/>
  <c r="I71" i="2" s="1"/>
  <c r="I22" i="2"/>
  <c r="I26" i="2"/>
  <c r="I30" i="2"/>
  <c r="N30" i="2"/>
  <c r="I35" i="2"/>
  <c r="I42" i="2"/>
  <c r="N42" i="2"/>
  <c r="I16" i="2"/>
  <c r="I20" i="2"/>
  <c r="I24" i="2"/>
  <c r="I28" i="2"/>
  <c r="I31" i="2"/>
  <c r="O33" i="2"/>
  <c r="I52" i="2"/>
  <c r="I57" i="2"/>
  <c r="O15" i="1"/>
  <c r="O23" i="1"/>
  <c r="N14" i="1"/>
  <c r="N16" i="1"/>
  <c r="N17" i="1"/>
  <c r="N18" i="1"/>
  <c r="N19" i="1"/>
  <c r="N20" i="1"/>
  <c r="N21" i="1"/>
  <c r="N22" i="1"/>
  <c r="N23" i="1"/>
  <c r="N13" i="1"/>
  <c r="M14" i="1"/>
  <c r="M15" i="1"/>
  <c r="M16" i="1"/>
  <c r="M17" i="1"/>
  <c r="M18" i="1"/>
  <c r="M19" i="1"/>
  <c r="M20" i="1"/>
  <c r="M21" i="1"/>
  <c r="M22" i="1"/>
  <c r="M23" i="1"/>
  <c r="M13" i="1"/>
  <c r="K22" i="1"/>
  <c r="O22" i="1" s="1"/>
  <c r="K20" i="1"/>
  <c r="O20" i="1" s="1"/>
  <c r="K21" i="1"/>
  <c r="O21" i="1" s="1"/>
  <c r="K19" i="1"/>
  <c r="O19" i="1" s="1"/>
  <c r="O17" i="1"/>
  <c r="O18" i="1"/>
  <c r="K16" i="1"/>
  <c r="O16" i="1" s="1"/>
  <c r="N15" i="1"/>
  <c r="K14" i="1"/>
  <c r="O14" i="1" s="1"/>
  <c r="O13" i="1"/>
  <c r="M24" i="33" l="1"/>
  <c r="O24" i="33"/>
  <c r="K24" i="31"/>
  <c r="O24" i="31" s="1"/>
  <c r="I24" i="31"/>
  <c r="I22" i="30"/>
  <c r="K24" i="30"/>
  <c r="O24" i="30" s="1"/>
  <c r="K24" i="29"/>
  <c r="O24" i="29" s="1"/>
  <c r="I24" i="29"/>
  <c r="K24" i="28"/>
  <c r="O24" i="28" s="1"/>
  <c r="I24" i="28"/>
  <c r="K24" i="27"/>
  <c r="O24" i="27" s="1"/>
  <c r="I24" i="27"/>
  <c r="K24" i="26"/>
  <c r="O24" i="26" s="1"/>
  <c r="K24" i="25"/>
  <c r="O24" i="25" s="1"/>
  <c r="K24" i="24"/>
  <c r="O24" i="24" s="1"/>
  <c r="K24" i="23"/>
  <c r="O24" i="23" s="1"/>
  <c r="K24" i="22"/>
  <c r="O24" i="22" s="1"/>
  <c r="I24" i="22"/>
  <c r="O24" i="21"/>
  <c r="I24" i="21"/>
  <c r="I22" i="20"/>
  <c r="K24" i="20"/>
  <c r="O24" i="20" s="1"/>
  <c r="K24" i="19"/>
  <c r="O24" i="19" s="1"/>
  <c r="I22" i="18"/>
  <c r="I24" i="18"/>
  <c r="K24" i="18"/>
  <c r="O24" i="18" s="1"/>
  <c r="K24" i="17"/>
  <c r="O24" i="17" s="1"/>
  <c r="I24" i="17"/>
  <c r="O24" i="16"/>
  <c r="I24" i="16"/>
  <c r="K24" i="15"/>
  <c r="O24" i="15" s="1"/>
  <c r="I24" i="15"/>
  <c r="K24" i="14"/>
  <c r="O24" i="14" s="1"/>
  <c r="I24" i="14"/>
  <c r="I24" i="13"/>
  <c r="K24" i="13"/>
  <c r="O24" i="13" s="1"/>
  <c r="K24" i="12"/>
  <c r="O24" i="12" s="1"/>
  <c r="I24" i="12"/>
  <c r="I22" i="11"/>
  <c r="I24" i="11" s="1"/>
  <c r="K24" i="11"/>
  <c r="O24" i="11" s="1"/>
  <c r="O24" i="10"/>
  <c r="I24" i="10"/>
  <c r="O24" i="9"/>
  <c r="I24" i="9"/>
  <c r="K24" i="8"/>
  <c r="O24" i="8" s="1"/>
  <c r="I24" i="7"/>
  <c r="K24" i="7"/>
  <c r="O24" i="7" s="1"/>
  <c r="O22" i="6"/>
  <c r="K24" i="6"/>
  <c r="O24" i="6" s="1"/>
  <c r="I24" i="6"/>
  <c r="K24" i="5"/>
  <c r="O24" i="5" s="1"/>
  <c r="K24" i="4"/>
  <c r="O24" i="4" s="1"/>
  <c r="K24" i="3"/>
  <c r="O24" i="3" s="1"/>
  <c r="I24" i="3"/>
  <c r="E24" i="1"/>
  <c r="F24" i="1"/>
  <c r="G24" i="1"/>
  <c r="H24" i="1"/>
  <c r="J24" i="1"/>
  <c r="D24" i="1"/>
  <c r="I14" i="1"/>
  <c r="I16" i="1"/>
  <c r="I19" i="1"/>
  <c r="I20" i="1"/>
  <c r="I21" i="1"/>
  <c r="I22" i="1"/>
  <c r="I24" i="30" l="1"/>
  <c r="I24" i="26"/>
  <c r="I24" i="25"/>
  <c r="I24" i="24"/>
  <c r="I24" i="23"/>
  <c r="I24" i="20"/>
  <c r="I24" i="19"/>
  <c r="I24" i="8"/>
  <c r="I24" i="5"/>
  <c r="I24" i="4"/>
  <c r="M24" i="1"/>
  <c r="K24" i="1"/>
  <c r="O24" i="1" s="1"/>
  <c r="N24" i="1"/>
  <c r="I24" i="1"/>
</calcChain>
</file>

<file path=xl/sharedStrings.xml><?xml version="1.0" encoding="utf-8"?>
<sst xmlns="http://schemas.openxmlformats.org/spreadsheetml/2006/main" count="1985" uniqueCount="76">
  <si>
    <t>министерство финансов Амурской области</t>
  </si>
  <si>
    <t>(наименование органа, исполняющего бюджет)</t>
  </si>
  <si>
    <t xml:space="preserve"> на 01.01.2025 г.</t>
  </si>
  <si>
    <t>Дата печати 07.02.2025 (14:54:26)</t>
  </si>
  <si>
    <t>Бюджет: Областной бюджет Амурской области</t>
  </si>
  <si>
    <t>Территория бюджетополучателя (кроме): Амурская область</t>
  </si>
  <si>
    <t>КВР: 540</t>
  </si>
  <si>
    <t>руб.</t>
  </si>
  <si>
    <t>КФСР</t>
  </si>
  <si>
    <t>КЦСР</t>
  </si>
  <si>
    <t>Наименование КЦСР</t>
  </si>
  <si>
    <t>Лимиты 2024 год</t>
  </si>
  <si>
    <t>Лимиты Фед 2024 год</t>
  </si>
  <si>
    <t>Лимиты Рег 2024 год</t>
  </si>
  <si>
    <t>Всего выбытий (бух.уч.)</t>
  </si>
  <si>
    <t>Расход по ЛС Фед</t>
  </si>
  <si>
    <t>Расход по ЛС Рег</t>
  </si>
  <si>
    <t>Территория (БП)</t>
  </si>
  <si>
    <t>04.05</t>
  </si>
  <si>
    <t>01.2.07.80170</t>
  </si>
  <si>
    <t>Создание и оснащение муниципальных приютов для животных</t>
  </si>
  <si>
    <t>г.Тында</t>
  </si>
  <si>
    <t>г.Шимановск</t>
  </si>
  <si>
    <t>04.09</t>
  </si>
  <si>
    <t>13.1.R1.89000</t>
  </si>
  <si>
    <t>Осуществление дорожной деятельности в рамках реализации национального проекта "Безопасные качественные дороги"</t>
  </si>
  <si>
    <t>г.Благовещенск</t>
  </si>
  <si>
    <t>13.2.01.54790</t>
  </si>
  <si>
    <t>Реализация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</t>
  </si>
  <si>
    <t>Зейский муниципальный округ</t>
  </si>
  <si>
    <t>Магдагачинский район</t>
  </si>
  <si>
    <t>Сковородинский муниципальный округ</t>
  </si>
  <si>
    <t>п.г.т. Магдагачи</t>
  </si>
  <si>
    <t>13.2.01.97003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</si>
  <si>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</si>
  <si>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05.01</t>
  </si>
  <si>
    <t>05.2.01.97002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</si>
  <si>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</si>
  <si>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05.02</t>
  </si>
  <si>
    <t>05.2.01.87780</t>
  </si>
  <si>
    <t>Финансовое обеспечение мероприятий по разработке проектно-сметной документации и проведению строительно-монтажных работ по объекту "Строительство канализационных очистных сооружений в с. Ивановка Ивановского муниципального округа Амурской области"</t>
  </si>
  <si>
    <t>Ивановский муниципальный округ</t>
  </si>
  <si>
    <t>г.Белогорск</t>
  </si>
  <si>
    <t>05.3.01.88580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</si>
  <si>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</si>
  <si>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05.03</t>
  </si>
  <si>
    <t>07.02</t>
  </si>
  <si>
    <t>12.1.EВ.51790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</si>
  <si>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</si>
  <si>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</si>
  <si>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</si>
  <si>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</si>
  <si>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</si>
  <si>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ЗАТО Циолковский</t>
  </si>
  <si>
    <t>Завитинский муниципальный округ</t>
  </si>
  <si>
    <t>Константиновский район</t>
  </si>
  <si>
    <t>Мазановский район</t>
  </si>
  <si>
    <t>Михайловский район</t>
  </si>
  <si>
    <t>Октябрьский район</t>
  </si>
  <si>
    <t>Ромненский муниципальный округ</t>
  </si>
  <si>
    <t>Свободненский район</t>
  </si>
  <si>
    <t>Селемджинский район</t>
  </si>
  <si>
    <t>Серышевский муниципальный округ</t>
  </si>
  <si>
    <t>Тамбовский муниципальный округ</t>
  </si>
  <si>
    <t>Тындинский муниципальный округ</t>
  </si>
  <si>
    <t>Шимановский муниципальный округ</t>
  </si>
  <si>
    <t>г.Зея</t>
  </si>
  <si>
    <t>г.Райчихинск</t>
  </si>
  <si>
    <t>г.Свободный</t>
  </si>
  <si>
    <t>п.г.т. Прогресс</t>
  </si>
  <si>
    <t>14.03</t>
  </si>
  <si>
    <t>88.8.00.71390</t>
  </si>
  <si>
    <t>Поощрение муниципальных управленческих команд за достижение значений (уровней) показателей для оценки эффективности деятельности Губернатора Амурской области и исполнительных органов Амурской области в 2024 году</t>
  </si>
  <si>
    <t>Итого</t>
  </si>
  <si>
    <t>Остатки на 01.01.2025</t>
  </si>
  <si>
    <t>Расход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</si>
</sst>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2" fillId="2" borderId="2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0" fillId="0" borderId="0" xfId="0" applyFill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72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ill="1"/>
    <xf numFmtId="49" fontId="5" fillId="0" borderId="3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left"/>
    </xf>
    <xf numFmtId="4" fontId="5" fillId="0" borderId="4" xfId="0" applyNumberFormat="1" applyFont="1" applyFill="1" applyBorder="1" applyAlignment="1" applyProtection="1">
      <alignment horizontal="right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" fontId="0" fillId="2" borderId="0" xfId="0" applyNumberForma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85725</xdr:rowOff>
    </xdr:from>
    <xdr:to>
      <xdr:col>4</xdr:col>
      <xdr:colOff>200025</xdr:colOff>
      <xdr:row>36</xdr:row>
      <xdr:rowOff>28575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9239250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4</xdr:col>
      <xdr:colOff>200025</xdr:colOff>
      <xdr:row>27</xdr:row>
      <xdr:rowOff>104775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4</xdr:col>
      <xdr:colOff>200025</xdr:colOff>
      <xdr:row>74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33737550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75</xdr:row>
      <xdr:rowOff>133350</xdr:rowOff>
    </xdr:from>
    <xdr:to>
      <xdr:col>4</xdr:col>
      <xdr:colOff>200025</xdr:colOff>
      <xdr:row>78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34356675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4</xdr:col>
      <xdr:colOff>200025</xdr:colOff>
      <xdr:row>27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858125"/>
          <a:ext cx="6867525" cy="428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133350</xdr:rowOff>
    </xdr:from>
    <xdr:to>
      <xdr:col>4</xdr:col>
      <xdr:colOff>200025</xdr:colOff>
      <xdr:row>31</xdr:row>
      <xdr:rowOff>47625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8477250"/>
          <a:ext cx="6867525" cy="40005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O25"/>
  <sheetViews>
    <sheetView showGridLines="0" tabSelected="1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I34" sqref="I34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hidden="1" customWidth="1"/>
    <col min="13" max="13" width="36.2851562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>
        <f>SUM('1гБлг:29СелМР'!D13)</f>
        <v>5000000</v>
      </c>
      <c r="E13" s="17">
        <f>SUM('1гБлг:29СелМР'!E13)</f>
        <v>0</v>
      </c>
      <c r="F13" s="17">
        <f>SUM('1гБлг:29СелМР'!F13)</f>
        <v>5000000</v>
      </c>
      <c r="G13" s="17">
        <f>SUM('1гБлг:29СелМР'!G13)</f>
        <v>4838288.4000000004</v>
      </c>
      <c r="H13" s="17">
        <f>SUM('1гБлг:29СелМР'!H13)</f>
        <v>0</v>
      </c>
      <c r="I13" s="17">
        <f>SUM('1гБлг:29СелМР'!I13)</f>
        <v>4838288.4000000004</v>
      </c>
      <c r="J13" s="17">
        <f>SUM('1гБлг:29СелМР'!J13)</f>
        <v>0</v>
      </c>
      <c r="K13" s="17">
        <f>SUM('1гБлг:29СелМР'!K13)</f>
        <v>4838288.4000000004</v>
      </c>
      <c r="L13" s="16"/>
      <c r="M13" s="18">
        <f>D13-G13</f>
        <v>161711.59999999963</v>
      </c>
      <c r="N13" s="18">
        <f>E13-J13</f>
        <v>0</v>
      </c>
      <c r="O13" s="18">
        <f>F13-K13</f>
        <v>161711.59999999963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>
        <f>SUM('1гБлг:29СелМР'!D14)</f>
        <v>560676000</v>
      </c>
      <c r="E14" s="17">
        <f>SUM('1гБлг:29СелМР'!E14)</f>
        <v>0</v>
      </c>
      <c r="F14" s="17">
        <f>SUM('1гБлг:29СелМР'!F14)</f>
        <v>560676000</v>
      </c>
      <c r="G14" s="17">
        <f>SUM('1гБлг:29СелМР'!G14)</f>
        <v>560676000</v>
      </c>
      <c r="H14" s="17">
        <f>SUM('1гБлг:29СелМР'!H14)</f>
        <v>0</v>
      </c>
      <c r="I14" s="17">
        <f>SUM('1гБлг:29СелМР'!I14)</f>
        <v>560676000</v>
      </c>
      <c r="J14" s="17">
        <f>SUM('1гБлг:29СелМР'!J14)</f>
        <v>0</v>
      </c>
      <c r="K14" s="17">
        <f>SUM('1гБлг:29СелМР'!K14)</f>
        <v>560676000</v>
      </c>
      <c r="L14" s="16"/>
      <c r="M14" s="18">
        <f t="shared" ref="M14:M23" si="0">D14-G14</f>
        <v>0</v>
      </c>
      <c r="N14" s="18">
        <f t="shared" ref="N14:O23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>
        <f>SUM('1гБлг:29СелМР'!D15)</f>
        <v>86268445.780000001</v>
      </c>
      <c r="E15" s="17">
        <f>SUM('1гБлг:29СелМР'!E15)</f>
        <v>86268445.780000001</v>
      </c>
      <c r="F15" s="17">
        <f>SUM('1гБлг:29СелМР'!F15)</f>
        <v>0</v>
      </c>
      <c r="G15" s="17">
        <f>SUM('1гБлг:29СелМР'!G15)</f>
        <v>86268445.780000001</v>
      </c>
      <c r="H15" s="17">
        <f>SUM('1гБлг:29СелМР'!H15)</f>
        <v>0</v>
      </c>
      <c r="I15" s="17">
        <f>SUM('1гБлг:29СелМР'!I15)</f>
        <v>86268445.780000001</v>
      </c>
      <c r="J15" s="17">
        <f>SUM('1гБлг:29СелМР'!J15)</f>
        <v>86268445.780000001</v>
      </c>
      <c r="K15" s="17">
        <f>SUM('1гБлг:29СелМР'!K15)</f>
        <v>0</v>
      </c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>
        <f>SUM('1гБлг:29СелМР'!D16)</f>
        <v>763594396.19000006</v>
      </c>
      <c r="E16" s="17">
        <f>SUM('1гБлг:29СелМР'!E16)</f>
        <v>0</v>
      </c>
      <c r="F16" s="17">
        <f>SUM('1гБлг:29СелМР'!F16)</f>
        <v>763594396.19000006</v>
      </c>
      <c r="G16" s="17">
        <f>SUM('1гБлг:29СелМР'!G16)</f>
        <v>575945667.13999999</v>
      </c>
      <c r="H16" s="17">
        <f>SUM('1гБлг:29СелМР'!H16)</f>
        <v>0</v>
      </c>
      <c r="I16" s="17">
        <f>SUM('1гБлг:29СелМР'!I16)</f>
        <v>575945667.13999999</v>
      </c>
      <c r="J16" s="17">
        <f>SUM('1гБлг:29СелМР'!J16)</f>
        <v>0</v>
      </c>
      <c r="K16" s="17">
        <f>SUM('1гБлг:29СелМР'!K16)</f>
        <v>575945667.13999999</v>
      </c>
      <c r="L16" s="16"/>
      <c r="M16" s="18">
        <f t="shared" si="0"/>
        <v>187648729.05000007</v>
      </c>
      <c r="N16" s="18">
        <f t="shared" si="1"/>
        <v>0</v>
      </c>
      <c r="O16" s="18">
        <f t="shared" si="1"/>
        <v>187648729.05000007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>
        <f>SUM('1гБлг:29СелМР'!D17)</f>
        <v>36174559.950000003</v>
      </c>
      <c r="E17" s="17">
        <f>SUM('1гБлг:29СелМР'!E17)</f>
        <v>0</v>
      </c>
      <c r="F17" s="17">
        <f>SUM('1гБлг:29СелМР'!F17)</f>
        <v>36174559.950000003</v>
      </c>
      <c r="G17" s="17">
        <f>SUM('1гБлг:29СелМР'!G17)</f>
        <v>31739128.43</v>
      </c>
      <c r="H17" s="17">
        <f>SUM('1гБлг:29СелМР'!H17)</f>
        <v>0</v>
      </c>
      <c r="I17" s="17">
        <f>SUM('1гБлг:29СелМР'!I17)</f>
        <v>31739128.43</v>
      </c>
      <c r="J17" s="17">
        <f>SUM('1гБлг:29СелМР'!J17)</f>
        <v>0</v>
      </c>
      <c r="K17" s="17">
        <f>SUM('1гБлг:29СелМР'!K17)</f>
        <v>31739128.43</v>
      </c>
      <c r="L17" s="16"/>
      <c r="M17" s="18">
        <f t="shared" si="0"/>
        <v>4435431.5200000033</v>
      </c>
      <c r="N17" s="18">
        <f t="shared" si="1"/>
        <v>0</v>
      </c>
      <c r="O17" s="18">
        <f t="shared" si="1"/>
        <v>4435431.5200000033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>
        <f>SUM('1гБлг:29СелМР'!D18)</f>
        <v>3854285.37</v>
      </c>
      <c r="E18" s="17">
        <f>SUM('1гБлг:29СелМР'!E18)</f>
        <v>0</v>
      </c>
      <c r="F18" s="17">
        <f>SUM('1гБлг:29СелМР'!F18)</f>
        <v>3854285.37</v>
      </c>
      <c r="G18" s="17">
        <f>SUM('1гБлг:29СелМР'!G18)</f>
        <v>3854285.37</v>
      </c>
      <c r="H18" s="17">
        <f>SUM('1гБлг:29СелМР'!H18)</f>
        <v>0</v>
      </c>
      <c r="I18" s="17">
        <f>SUM('1гБлг:29СелМР'!I18)</f>
        <v>3854285.37</v>
      </c>
      <c r="J18" s="17">
        <f>SUM('1гБлг:29СелМР'!J18)</f>
        <v>0</v>
      </c>
      <c r="K18" s="17">
        <f>SUM('1гБлг:29СелМР'!K18)</f>
        <v>3854285.37</v>
      </c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>
        <f>SUM('1гБлг:29СелМР'!D19)</f>
        <v>165319580</v>
      </c>
      <c r="E19" s="17">
        <f>SUM('1гБлг:29СелМР'!E19)</f>
        <v>0</v>
      </c>
      <c r="F19" s="17">
        <f>SUM('1гБлг:29СелМР'!F19)</f>
        <v>165319580</v>
      </c>
      <c r="G19" s="17">
        <f>SUM('1гБлг:29СелМР'!G19)</f>
        <v>153519771.68000001</v>
      </c>
      <c r="H19" s="17">
        <f>SUM('1гБлг:29СелМР'!H19)</f>
        <v>0</v>
      </c>
      <c r="I19" s="17">
        <f>SUM('1гБлг:29СелМР'!I19)</f>
        <v>153519771.68000001</v>
      </c>
      <c r="J19" s="17">
        <f>SUM('1гБлг:29СелМР'!J19)</f>
        <v>0</v>
      </c>
      <c r="K19" s="17">
        <f>SUM('1гБлг:29СелМР'!K19)</f>
        <v>153519771.68000001</v>
      </c>
      <c r="L19" s="16"/>
      <c r="M19" s="18">
        <f t="shared" si="0"/>
        <v>11799808.319999993</v>
      </c>
      <c r="N19" s="18">
        <f t="shared" si="1"/>
        <v>0</v>
      </c>
      <c r="O19" s="18">
        <f t="shared" si="1"/>
        <v>11799808.319999993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>
        <f>SUM('1гБлг:29СелМР'!D20)</f>
        <v>3724134.09</v>
      </c>
      <c r="E20" s="17">
        <f>SUM('1гБлг:29СелМР'!E20)</f>
        <v>0</v>
      </c>
      <c r="F20" s="17">
        <f>SUM('1гБлг:29СелМР'!F20)</f>
        <v>3724134.09</v>
      </c>
      <c r="G20" s="17">
        <f>SUM('1гБлг:29СелМР'!G20)</f>
        <v>3724134.09</v>
      </c>
      <c r="H20" s="17">
        <f>SUM('1гБлг:29СелМР'!H20)</f>
        <v>0</v>
      </c>
      <c r="I20" s="17">
        <f>SUM('1гБлг:29СелМР'!I20)</f>
        <v>3724134.09</v>
      </c>
      <c r="J20" s="17">
        <f>SUM('1гБлг:29СелМР'!J20)</f>
        <v>0</v>
      </c>
      <c r="K20" s="17">
        <f>SUM('1гБлг:29СелМР'!K20)</f>
        <v>3724134.09</v>
      </c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>
        <f>SUM('1гБлг:29СелМР'!D21)</f>
        <v>164839999.97999999</v>
      </c>
      <c r="E21" s="17">
        <f>SUM('1гБлг:29СелМР'!E21)</f>
        <v>0</v>
      </c>
      <c r="F21" s="17">
        <f>SUM('1гБлг:29СелМР'!F21)</f>
        <v>164839999.97999999</v>
      </c>
      <c r="G21" s="17">
        <f>SUM('1гБлг:29СелМР'!G21)</f>
        <v>119093150.95</v>
      </c>
      <c r="H21" s="17">
        <f>SUM('1гБлг:29СелМР'!H21)</f>
        <v>0</v>
      </c>
      <c r="I21" s="17">
        <f>SUM('1гБлг:29СелМР'!I21)</f>
        <v>119093150.95</v>
      </c>
      <c r="J21" s="17">
        <f>SUM('1гБлг:29СелМР'!J21)</f>
        <v>0</v>
      </c>
      <c r="K21" s="17">
        <f>SUM('1гБлг:29СелМР'!K21)</f>
        <v>119093150.95</v>
      </c>
      <c r="L21" s="16"/>
      <c r="M21" s="18">
        <f t="shared" si="0"/>
        <v>45746849.029999986</v>
      </c>
      <c r="N21" s="18">
        <f t="shared" si="1"/>
        <v>0</v>
      </c>
      <c r="O21" s="18">
        <f t="shared" si="1"/>
        <v>45746849.029999986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f>SUM('1гБлг:29СелМР'!D22)</f>
        <v>111832312.83</v>
      </c>
      <c r="E22" s="17">
        <f>SUM('1гБлг:29СелМР'!E22)</f>
        <v>107043228.41999999</v>
      </c>
      <c r="F22" s="17">
        <f>SUM('1гБлг:29СелМР'!F22)</f>
        <v>4789084.410000002</v>
      </c>
      <c r="G22" s="17">
        <f>SUM('1гБлг:29СелМР'!G22)</f>
        <v>110353843.72000001</v>
      </c>
      <c r="H22" s="17">
        <f>SUM('1гБлг:29СелМР'!H22)</f>
        <v>0</v>
      </c>
      <c r="I22" s="17">
        <f>SUM('1гБлг:29СелМР'!I22)</f>
        <v>110353843.72000001</v>
      </c>
      <c r="J22" s="17">
        <f>SUM('1гБлг:29СелМР'!J22)</f>
        <v>107043228.41999999</v>
      </c>
      <c r="K22" s="17">
        <f>SUM('1гБлг:29СелМР'!K22)</f>
        <v>3310615.3000000017</v>
      </c>
      <c r="L22" s="16"/>
      <c r="M22" s="18">
        <f t="shared" si="0"/>
        <v>1478469.1099999845</v>
      </c>
      <c r="N22" s="18">
        <f t="shared" si="1"/>
        <v>0</v>
      </c>
      <c r="O22" s="18">
        <f t="shared" si="1"/>
        <v>1478469.1100000003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>
        <f>SUM('1гБлг:29СелМР'!D23)</f>
        <v>13600000</v>
      </c>
      <c r="E23" s="17">
        <f>SUM('1гБлг:29СелМР'!E23)</f>
        <v>0</v>
      </c>
      <c r="F23" s="17">
        <f>SUM('1гБлг:29СелМР'!F23)</f>
        <v>0</v>
      </c>
      <c r="G23" s="17">
        <f>SUM('1гБлг:29СелМР'!G23)</f>
        <v>13600000</v>
      </c>
      <c r="H23" s="17">
        <f>SUM('1гБлг:29СелМР'!H23)</f>
        <v>0</v>
      </c>
      <c r="I23" s="17">
        <f>SUM('1гБлг:29СелМР'!I23)</f>
        <v>0</v>
      </c>
      <c r="J23" s="17">
        <f>SUM('1гБлг:29СелМР'!J23)</f>
        <v>0</v>
      </c>
      <c r="K23" s="17">
        <f>SUM('1гБлг:29СелМР'!K23)</f>
        <v>0</v>
      </c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1914883714.1899998</v>
      </c>
      <c r="E24" s="22">
        <f>SUM(E13:E23)</f>
        <v>193311674.19999999</v>
      </c>
      <c r="F24" s="22">
        <f>SUM(F13:F23)</f>
        <v>1707972039.99</v>
      </c>
      <c r="G24" s="22">
        <f>SUM(G13:G23)</f>
        <v>1663612715.5599999</v>
      </c>
      <c r="H24" s="22">
        <f>SUM(H13:H23)</f>
        <v>0</v>
      </c>
      <c r="I24" s="22">
        <f>SUM(I13:I23)</f>
        <v>1650012715.5599999</v>
      </c>
      <c r="J24" s="22">
        <f>SUM(J13:J23)</f>
        <v>193311674.19999999</v>
      </c>
      <c r="K24" s="22">
        <f>SUM(K13:K23)</f>
        <v>1456701041.3599999</v>
      </c>
      <c r="L24" s="21"/>
      <c r="M24" s="18">
        <f>D24-G24</f>
        <v>251270998.62999988</v>
      </c>
      <c r="N24" s="18">
        <f>E24-J24</f>
        <v>0</v>
      </c>
      <c r="O24" s="18">
        <f>F24-K24</f>
        <v>251270998.63000011</v>
      </c>
    </row>
    <row r="25" spans="1:15" ht="12.75" customHeight="1" x14ac:dyDescent="0.2">
      <c r="D25" s="22">
        <v>1914883714.1899998</v>
      </c>
      <c r="E25" s="22">
        <v>193311674.20000005</v>
      </c>
      <c r="F25" s="22">
        <v>1707972039.9900002</v>
      </c>
      <c r="G25" s="22">
        <v>1663612715.5599999</v>
      </c>
      <c r="H25" s="22">
        <v>0</v>
      </c>
      <c r="I25" s="22">
        <v>1650012715.5599999</v>
      </c>
      <c r="J25" s="22">
        <v>193311674.20000005</v>
      </c>
      <c r="K25" s="22">
        <v>1456701041.3600001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6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F19" sqref="F19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 t="shared" ref="M13:M24" si="0">D13-G13</f>
        <v>0</v>
      </c>
      <c r="N13" s="18">
        <f t="shared" ref="N13:O24" si="1">E13-J13</f>
        <v>0</v>
      </c>
      <c r="O13" s="18">
        <f t="shared" si="1"/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si="0"/>
        <v>0</v>
      </c>
      <c r="N14" s="18">
        <f t="shared" si="1"/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369617.23</v>
      </c>
      <c r="E22" s="17">
        <v>358528.71</v>
      </c>
      <c r="F22" s="17">
        <v>11088.52</v>
      </c>
      <c r="G22" s="17">
        <v>369617.23</v>
      </c>
      <c r="H22" s="17"/>
      <c r="I22" s="17">
        <f t="shared" ref="I22:I23" si="2">J22+K22</f>
        <v>369617.23</v>
      </c>
      <c r="J22" s="17">
        <v>358528.71</v>
      </c>
      <c r="K22" s="17">
        <f>G22-J22</f>
        <v>11088.51999999996</v>
      </c>
      <c r="L22" s="16" t="s">
        <v>53</v>
      </c>
      <c r="M22" s="18">
        <f t="shared" si="0"/>
        <v>0</v>
      </c>
      <c r="N22" s="18">
        <f t="shared" si="1"/>
        <v>0</v>
      </c>
      <c r="O22" s="18">
        <f t="shared" si="1"/>
        <v>4.0017766878008842E-11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>
        <v>600000</v>
      </c>
      <c r="E23" s="17">
        <v>0</v>
      </c>
      <c r="F23" s="17">
        <v>0</v>
      </c>
      <c r="G23" s="17">
        <v>600000</v>
      </c>
      <c r="H23" s="17"/>
      <c r="I23" s="17">
        <f t="shared" si="2"/>
        <v>0</v>
      </c>
      <c r="J23" s="17">
        <v>0</v>
      </c>
      <c r="K23" s="17">
        <v>0</v>
      </c>
      <c r="L23" s="16" t="s">
        <v>53</v>
      </c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969617.23</v>
      </c>
      <c r="E24" s="22">
        <f>SUM(E13:E23)</f>
        <v>358528.71</v>
      </c>
      <c r="F24" s="22">
        <f>SUM(F13:F23)</f>
        <v>11088.52</v>
      </c>
      <c r="G24" s="22">
        <f>SUM(G13:G23)</f>
        <v>969617.23</v>
      </c>
      <c r="H24" s="22">
        <f>SUM(H13:H23)</f>
        <v>0</v>
      </c>
      <c r="I24" s="22">
        <f>SUM(I13:I23)</f>
        <v>369617.23</v>
      </c>
      <c r="J24" s="22">
        <f>SUM(J13:J23)</f>
        <v>358528.71</v>
      </c>
      <c r="K24" s="22">
        <f>SUM(K13:K23)</f>
        <v>11088.51999999996</v>
      </c>
      <c r="L24" s="21"/>
      <c r="M24" s="18">
        <f t="shared" si="0"/>
        <v>0</v>
      </c>
      <c r="N24" s="18">
        <f t="shared" si="1"/>
        <v>0</v>
      </c>
      <c r="O24" s="18">
        <f t="shared" si="1"/>
        <v>4.0017766878008842E-11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6" activePane="bottomRight" state="frozen"/>
      <selection pane="topRight" activeCell="D1" sqref="D1"/>
      <selection pane="bottomLeft" activeCell="A13" sqref="A13"/>
      <selection pane="bottomRight" activeCell="A23" sqref="A23:IV23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4065789.52</v>
      </c>
      <c r="E22" s="17">
        <v>3943815.83</v>
      </c>
      <c r="F22" s="17">
        <v>121973.69</v>
      </c>
      <c r="G22" s="17">
        <v>4065789.52</v>
      </c>
      <c r="H22" s="17"/>
      <c r="I22" s="17">
        <f t="shared" ref="I22" si="2">J22+K22</f>
        <v>4065789.52</v>
      </c>
      <c r="J22" s="17">
        <f>E22</f>
        <v>3943815.83</v>
      </c>
      <c r="K22" s="17">
        <f>G22-J22</f>
        <v>121973.68999999994</v>
      </c>
      <c r="L22" s="16" t="s">
        <v>49</v>
      </c>
      <c r="M22" s="18">
        <f t="shared" si="0"/>
        <v>0</v>
      </c>
      <c r="N22" s="18">
        <f t="shared" si="1"/>
        <v>0</v>
      </c>
      <c r="O22" s="18">
        <f t="shared" si="1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4065789.52</v>
      </c>
      <c r="E24" s="22">
        <f>SUM(E13:E23)</f>
        <v>3943815.83</v>
      </c>
      <c r="F24" s="22">
        <f>SUM(F13:F23)</f>
        <v>121973.69</v>
      </c>
      <c r="G24" s="22">
        <f>SUM(G13:G23)</f>
        <v>4065789.52</v>
      </c>
      <c r="H24" s="22">
        <f>SUM(H13:H23)</f>
        <v>0</v>
      </c>
      <c r="I24" s="22">
        <f>SUM(I13:I23)</f>
        <v>4065789.52</v>
      </c>
      <c r="J24" s="22">
        <f>SUM(J13:J23)</f>
        <v>3943815.83</v>
      </c>
      <c r="K24" s="22">
        <f>SUM(K13:K23)</f>
        <v>121973.68999999994</v>
      </c>
      <c r="L24" s="21"/>
      <c r="M24" s="18">
        <f t="shared" si="0"/>
        <v>0</v>
      </c>
      <c r="N24" s="18">
        <f t="shared" si="1"/>
        <v>0</v>
      </c>
      <c r="O24" s="18">
        <f t="shared" si="1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23" sqref="A23:IV23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4065789.52</v>
      </c>
      <c r="E22" s="17">
        <v>3943815.83</v>
      </c>
      <c r="F22" s="17">
        <v>121973.69</v>
      </c>
      <c r="G22" s="17">
        <v>4065789.52</v>
      </c>
      <c r="H22" s="17"/>
      <c r="I22" s="17">
        <f t="shared" ref="I22" si="2">J22+K22</f>
        <v>4065789.52</v>
      </c>
      <c r="J22" s="17">
        <v>3943815.83</v>
      </c>
      <c r="K22" s="17">
        <f>G22-J22</f>
        <v>121973.68999999994</v>
      </c>
      <c r="L22" s="16" t="s">
        <v>50</v>
      </c>
      <c r="M22" s="18">
        <f t="shared" ref="M22:M24" si="3">D22-G22</f>
        <v>0</v>
      </c>
      <c r="N22" s="18">
        <f t="shared" ref="N22:O24" si="4">E22-J22</f>
        <v>0</v>
      </c>
      <c r="O22" s="18">
        <f t="shared" si="4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4065789.52</v>
      </c>
      <c r="E24" s="22">
        <f>SUM(E13:E23)</f>
        <v>3943815.83</v>
      </c>
      <c r="F24" s="22">
        <f>SUM(F13:F23)</f>
        <v>121973.69</v>
      </c>
      <c r="G24" s="22">
        <f>SUM(G13:G23)</f>
        <v>4065789.52</v>
      </c>
      <c r="H24" s="22">
        <f>SUM(H13:H23)</f>
        <v>0</v>
      </c>
      <c r="I24" s="22">
        <f>SUM(I13:I23)</f>
        <v>4065789.52</v>
      </c>
      <c r="J24" s="22">
        <f>SUM(J13:J23)</f>
        <v>3943815.83</v>
      </c>
      <c r="K24" s="22">
        <f>SUM(K13:K23)</f>
        <v>121973.68999999994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23" sqref="A23:IV23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3696172.29</v>
      </c>
      <c r="E22" s="17">
        <v>3585287.12</v>
      </c>
      <c r="F22" s="17">
        <v>110885.17</v>
      </c>
      <c r="G22" s="17">
        <v>3696172.29</v>
      </c>
      <c r="H22" s="17"/>
      <c r="I22" s="17">
        <f t="shared" ref="I22" si="2">J22+K22</f>
        <v>3696172.29</v>
      </c>
      <c r="J22" s="17">
        <v>3585287.12</v>
      </c>
      <c r="K22" s="17">
        <f>G22-J22</f>
        <v>110885.16999999993</v>
      </c>
      <c r="L22" s="16" t="s">
        <v>51</v>
      </c>
      <c r="M22" s="18">
        <f t="shared" ref="M22:M24" si="3">D22-G22</f>
        <v>0</v>
      </c>
      <c r="N22" s="18">
        <f t="shared" ref="N22:O24" si="4">E22-J22</f>
        <v>0</v>
      </c>
      <c r="O22" s="18">
        <f t="shared" si="4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3696172.29</v>
      </c>
      <c r="E24" s="22">
        <f>SUM(E13:E23)</f>
        <v>3585287.12</v>
      </c>
      <c r="F24" s="22">
        <f>SUM(F13:F23)</f>
        <v>110885.17</v>
      </c>
      <c r="G24" s="22">
        <f>SUM(G13:G23)</f>
        <v>3696172.29</v>
      </c>
      <c r="H24" s="22">
        <f>SUM(H13:H23)</f>
        <v>0</v>
      </c>
      <c r="I24" s="22">
        <f>SUM(I13:I23)</f>
        <v>3696172.29</v>
      </c>
      <c r="J24" s="22">
        <f>SUM(J13:J23)</f>
        <v>3585287.12</v>
      </c>
      <c r="K24" s="22">
        <f>SUM(K13:K23)</f>
        <v>110885.16999999993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23" sqref="A23:IV23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4435406.75</v>
      </c>
      <c r="E22" s="1">
        <v>3943815.83</v>
      </c>
      <c r="F22" s="1">
        <f>D22-E22</f>
        <v>491590.91999999993</v>
      </c>
      <c r="G22" s="1">
        <v>4065789.52</v>
      </c>
      <c r="H22" s="1"/>
      <c r="I22" s="1">
        <f t="shared" ref="I22" si="2">J22+K22</f>
        <v>4065789.52</v>
      </c>
      <c r="J22" s="1">
        <f>E22</f>
        <v>3943815.83</v>
      </c>
      <c r="K22" s="1">
        <f>G22-J22</f>
        <v>121973.68999999994</v>
      </c>
      <c r="L22" s="24" t="s">
        <v>52</v>
      </c>
      <c r="M22" s="25">
        <f t="shared" ref="M22:M24" si="3">D22-G22</f>
        <v>369617.23</v>
      </c>
      <c r="N22" s="25">
        <f t="shared" ref="N22:O24" si="4">E22-J22</f>
        <v>0</v>
      </c>
      <c r="O22" s="25">
        <f t="shared" si="4"/>
        <v>369617.23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4435406.75</v>
      </c>
      <c r="E24" s="22">
        <f>SUM(E13:E23)</f>
        <v>3943815.83</v>
      </c>
      <c r="F24" s="22">
        <f>SUM(F13:F23)</f>
        <v>491590.91999999993</v>
      </c>
      <c r="G24" s="22">
        <f>SUM(G13:G23)</f>
        <v>4065789.52</v>
      </c>
      <c r="H24" s="22">
        <f>SUM(H13:H23)</f>
        <v>0</v>
      </c>
      <c r="I24" s="22">
        <f>SUM(I13:I23)</f>
        <v>4065789.52</v>
      </c>
      <c r="J24" s="22">
        <f>SUM(J13:J23)</f>
        <v>3943815.83</v>
      </c>
      <c r="K24" s="22">
        <f>SUM(K13:K23)</f>
        <v>121973.68999999994</v>
      </c>
      <c r="L24" s="21"/>
      <c r="M24" s="18">
        <f t="shared" si="3"/>
        <v>369617.23</v>
      </c>
      <c r="N24" s="18">
        <f t="shared" si="4"/>
        <v>0</v>
      </c>
      <c r="O24" s="18">
        <f t="shared" si="4"/>
        <v>369617.23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23" sqref="A23:IV23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2956937.83</v>
      </c>
      <c r="E22" s="1">
        <v>2868229.7</v>
      </c>
      <c r="F22" s="1">
        <v>88708.13</v>
      </c>
      <c r="G22" s="1">
        <v>2956937.83</v>
      </c>
      <c r="H22" s="1"/>
      <c r="I22" s="1">
        <f t="shared" ref="I22" si="2">J22+K22</f>
        <v>2956937.83</v>
      </c>
      <c r="J22" s="1">
        <v>2868229.7</v>
      </c>
      <c r="K22" s="1">
        <f>G22-J22</f>
        <v>88708.129999999888</v>
      </c>
      <c r="L22" s="24" t="s">
        <v>54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1.1641532182693481E-10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2956937.83</v>
      </c>
      <c r="E24" s="22">
        <f>SUM(E13:E23)</f>
        <v>2868229.7</v>
      </c>
      <c r="F24" s="22">
        <f>SUM(F13:F23)</f>
        <v>88708.13</v>
      </c>
      <c r="G24" s="22">
        <f>SUM(G13:G23)</f>
        <v>2956937.83</v>
      </c>
      <c r="H24" s="22">
        <f>SUM(H13:H23)</f>
        <v>0</v>
      </c>
      <c r="I24" s="22">
        <f>SUM(I13:I23)</f>
        <v>2956937.83</v>
      </c>
      <c r="J24" s="22">
        <f>SUM(J13:J23)</f>
        <v>2868229.7</v>
      </c>
      <c r="K24" s="22">
        <f>SUM(K13:K23)</f>
        <v>88708.129999999888</v>
      </c>
      <c r="L24" s="21"/>
      <c r="M24" s="18">
        <f t="shared" si="3"/>
        <v>0</v>
      </c>
      <c r="N24" s="18">
        <f t="shared" si="4"/>
        <v>0</v>
      </c>
      <c r="O24" s="18">
        <f t="shared" si="4"/>
        <v>1.1641532182693481E-10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7" sqref="A7:G7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s="26" customFormat="1" ht="56.25" x14ac:dyDescent="0.2">
      <c r="A18" s="23" t="s">
        <v>38</v>
      </c>
      <c r="B18" s="23" t="s">
        <v>39</v>
      </c>
      <c r="C18" s="24" t="s">
        <v>40</v>
      </c>
      <c r="D18" s="1">
        <v>3854285.37</v>
      </c>
      <c r="E18" s="1">
        <v>0</v>
      </c>
      <c r="F18" s="1">
        <v>3854285.37</v>
      </c>
      <c r="G18" s="1">
        <v>3854285.37</v>
      </c>
      <c r="H18" s="1"/>
      <c r="I18" s="1">
        <f t="shared" ref="I18:I23" si="2">J18+K18</f>
        <v>3854285.37</v>
      </c>
      <c r="J18" s="1">
        <v>0</v>
      </c>
      <c r="K18" s="1">
        <f t="shared" ref="K18" si="3">G18</f>
        <v>3854285.37</v>
      </c>
      <c r="L18" s="24" t="s">
        <v>41</v>
      </c>
      <c r="M18" s="25">
        <f t="shared" si="0"/>
        <v>0</v>
      </c>
      <c r="N18" s="25">
        <f t="shared" si="1"/>
        <v>0</v>
      </c>
      <c r="O18" s="25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5174641.2</v>
      </c>
      <c r="E22" s="1">
        <v>4302344.55</v>
      </c>
      <c r="F22" s="1">
        <f>D22-E22</f>
        <v>872296.65000000037</v>
      </c>
      <c r="G22" s="1">
        <v>4435406.75</v>
      </c>
      <c r="H22" s="1"/>
      <c r="I22" s="1">
        <f t="shared" si="2"/>
        <v>4435406.75</v>
      </c>
      <c r="J22" s="1">
        <v>4302344.55</v>
      </c>
      <c r="K22" s="1">
        <v>133062.20000000001</v>
      </c>
      <c r="L22" s="24" t="s">
        <v>41</v>
      </c>
      <c r="M22" s="25">
        <f t="shared" si="0"/>
        <v>739234.45000000019</v>
      </c>
      <c r="N22" s="25">
        <f t="shared" si="1"/>
        <v>0</v>
      </c>
      <c r="O22" s="25">
        <f t="shared" si="1"/>
        <v>739234.45000000042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1700000</v>
      </c>
      <c r="E23" s="1">
        <v>0</v>
      </c>
      <c r="F23" s="1">
        <v>0</v>
      </c>
      <c r="G23" s="1">
        <v>1700000</v>
      </c>
      <c r="H23" s="1"/>
      <c r="I23" s="1">
        <f t="shared" si="2"/>
        <v>0</v>
      </c>
      <c r="J23" s="1">
        <v>0</v>
      </c>
      <c r="K23" s="1">
        <v>0</v>
      </c>
      <c r="L23" s="24" t="s">
        <v>41</v>
      </c>
      <c r="M23" s="25">
        <f t="shared" si="0"/>
        <v>0</v>
      </c>
      <c r="N23" s="25">
        <f t="shared" si="1"/>
        <v>0</v>
      </c>
      <c r="O23" s="25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10728926.57</v>
      </c>
      <c r="E24" s="22">
        <f>SUM(E13:E23)</f>
        <v>4302344.55</v>
      </c>
      <c r="F24" s="22">
        <f>SUM(F13:F23)</f>
        <v>4726582.0200000005</v>
      </c>
      <c r="G24" s="22">
        <f>SUM(G13:G23)</f>
        <v>9989692.120000001</v>
      </c>
      <c r="H24" s="22">
        <f>SUM(H13:H23)</f>
        <v>0</v>
      </c>
      <c r="I24" s="22">
        <f>SUM(I13:I23)</f>
        <v>8289692.1200000001</v>
      </c>
      <c r="J24" s="22">
        <f>SUM(J13:J23)</f>
        <v>4302344.55</v>
      </c>
      <c r="K24" s="22">
        <f>SUM(K13:K23)</f>
        <v>3987347.5700000003</v>
      </c>
      <c r="L24" s="21"/>
      <c r="M24" s="18">
        <f t="shared" si="0"/>
        <v>739234.44999999925</v>
      </c>
      <c r="N24" s="18">
        <f t="shared" si="1"/>
        <v>0</v>
      </c>
      <c r="O24" s="18">
        <f t="shared" si="1"/>
        <v>739234.45000000019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2217703.37</v>
      </c>
      <c r="E22" s="1">
        <v>2151172.0699999998</v>
      </c>
      <c r="F22" s="1">
        <f>D22-E22</f>
        <v>66531.300000000279</v>
      </c>
      <c r="G22" s="1">
        <v>2217703.17</v>
      </c>
      <c r="H22" s="1"/>
      <c r="I22" s="1">
        <f t="shared" ref="I22" si="2">J22+K22</f>
        <v>2217703.17</v>
      </c>
      <c r="J22" s="1">
        <v>2151172.0699999998</v>
      </c>
      <c r="K22" s="1">
        <f>G22-J22</f>
        <v>66531.100000000093</v>
      </c>
      <c r="L22" s="24" t="s">
        <v>59</v>
      </c>
      <c r="M22" s="25">
        <f t="shared" ref="M22:M24" si="3">D22-G22</f>
        <v>0.20000000018626451</v>
      </c>
      <c r="N22" s="25">
        <f t="shared" ref="N22:O24" si="4">E22-J22</f>
        <v>0</v>
      </c>
      <c r="O22" s="25">
        <f t="shared" si="4"/>
        <v>0.20000000018626451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2217703.37</v>
      </c>
      <c r="E24" s="22">
        <f>SUM(E13:E23)</f>
        <v>2151172.0699999998</v>
      </c>
      <c r="F24" s="22">
        <f>SUM(F13:F23)</f>
        <v>66531.300000000279</v>
      </c>
      <c r="G24" s="22">
        <f>SUM(G13:G23)</f>
        <v>2217703.17</v>
      </c>
      <c r="H24" s="22">
        <f>SUM(H13:H23)</f>
        <v>0</v>
      </c>
      <c r="I24" s="22">
        <f>SUM(I13:I23)</f>
        <v>2217703.17</v>
      </c>
      <c r="J24" s="22">
        <f>SUM(J13:J23)</f>
        <v>2151172.0699999998</v>
      </c>
      <c r="K24" s="22">
        <f>SUM(K13:K23)</f>
        <v>66531.100000000093</v>
      </c>
      <c r="L24" s="21"/>
      <c r="M24" s="18">
        <f t="shared" si="3"/>
        <v>0.20000000018626451</v>
      </c>
      <c r="N24" s="18">
        <f t="shared" si="4"/>
        <v>0</v>
      </c>
      <c r="O24" s="18">
        <f t="shared" si="4"/>
        <v>0.20000000018626451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zoomScaleNormal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2587320.6</v>
      </c>
      <c r="E22" s="1">
        <v>2509700.98</v>
      </c>
      <c r="F22" s="1">
        <v>77619.62</v>
      </c>
      <c r="G22" s="1">
        <v>2587320.6</v>
      </c>
      <c r="H22" s="1"/>
      <c r="I22" s="1">
        <f t="shared" ref="I22:I23" si="2">J22+K22</f>
        <v>2587320.6</v>
      </c>
      <c r="J22" s="1">
        <f>E22</f>
        <v>2509700.98</v>
      </c>
      <c r="K22" s="1">
        <f>G22-J22</f>
        <v>77619.620000000112</v>
      </c>
      <c r="L22" s="24" t="s">
        <v>62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-1.1641532182693481E-10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600000</v>
      </c>
      <c r="E23" s="1">
        <v>0</v>
      </c>
      <c r="F23" s="1">
        <v>0</v>
      </c>
      <c r="G23" s="1">
        <v>600000</v>
      </c>
      <c r="H23" s="1"/>
      <c r="I23" s="1">
        <f t="shared" si="2"/>
        <v>0</v>
      </c>
      <c r="J23" s="1">
        <v>0</v>
      </c>
      <c r="K23" s="1">
        <v>0</v>
      </c>
      <c r="L23" s="24" t="s">
        <v>62</v>
      </c>
      <c r="M23" s="25">
        <f t="shared" si="3"/>
        <v>0</v>
      </c>
      <c r="N23" s="25">
        <f t="shared" si="4"/>
        <v>0</v>
      </c>
      <c r="O23" s="25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3187320.6</v>
      </c>
      <c r="E24" s="22">
        <f>SUM(E13:E23)</f>
        <v>2509700.98</v>
      </c>
      <c r="F24" s="22">
        <f>SUM(F13:F23)</f>
        <v>77619.62</v>
      </c>
      <c r="G24" s="22">
        <f>SUM(G13:G23)</f>
        <v>3187320.6</v>
      </c>
      <c r="H24" s="22">
        <f>SUM(H13:H23)</f>
        <v>0</v>
      </c>
      <c r="I24" s="22">
        <f>SUM(I13:I23)</f>
        <v>2587320.6</v>
      </c>
      <c r="J24" s="22">
        <f>SUM(J13:J23)</f>
        <v>2509700.98</v>
      </c>
      <c r="K24" s="22">
        <f>SUM(K13:K23)</f>
        <v>77619.620000000112</v>
      </c>
      <c r="L24" s="21"/>
      <c r="M24" s="18">
        <f t="shared" si="3"/>
        <v>0</v>
      </c>
      <c r="N24" s="18">
        <f t="shared" si="4"/>
        <v>0</v>
      </c>
      <c r="O24" s="18">
        <f t="shared" si="4"/>
        <v>-1.1641532182693481E-10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7" sqref="A7:G7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s="26" customFormat="1" ht="33.75" x14ac:dyDescent="0.2">
      <c r="A15" s="23" t="s">
        <v>23</v>
      </c>
      <c r="B15" s="23" t="s">
        <v>27</v>
      </c>
      <c r="C15" s="24" t="s">
        <v>28</v>
      </c>
      <c r="D15" s="1">
        <v>1818219.43</v>
      </c>
      <c r="E15" s="1">
        <v>1818219.43</v>
      </c>
      <c r="F15" s="1">
        <v>0</v>
      </c>
      <c r="G15" s="1">
        <v>1818219.43</v>
      </c>
      <c r="H15" s="1"/>
      <c r="I15" s="1">
        <f t="shared" ref="I15:I23" si="2">J15+K15</f>
        <v>1818219.43</v>
      </c>
      <c r="J15" s="1">
        <f t="shared" ref="J15" si="3">E15</f>
        <v>1818219.43</v>
      </c>
      <c r="K15" s="1">
        <v>0</v>
      </c>
      <c r="L15" s="24" t="s">
        <v>31</v>
      </c>
      <c r="M15" s="25">
        <f t="shared" si="0"/>
        <v>0</v>
      </c>
      <c r="N15" s="25">
        <f t="shared" si="1"/>
        <v>0</v>
      </c>
      <c r="O15" s="25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4574013.21</v>
      </c>
      <c r="E22" s="1">
        <v>4436792.8099999996</v>
      </c>
      <c r="F22" s="1">
        <v>137220.4</v>
      </c>
      <c r="G22" s="1">
        <v>4574013.21</v>
      </c>
      <c r="H22" s="1"/>
      <c r="I22" s="1">
        <f t="shared" si="2"/>
        <v>4574013.21</v>
      </c>
      <c r="J22" s="1">
        <f>E22</f>
        <v>4436792.8099999996</v>
      </c>
      <c r="K22" s="1">
        <f>G22-J22</f>
        <v>137220.40000000037</v>
      </c>
      <c r="L22" s="24" t="s">
        <v>31</v>
      </c>
      <c r="M22" s="25">
        <f t="shared" si="0"/>
        <v>0</v>
      </c>
      <c r="N22" s="25">
        <f t="shared" si="1"/>
        <v>0</v>
      </c>
      <c r="O22" s="25">
        <f t="shared" si="1"/>
        <v>-3.7834979593753815E-10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1700000</v>
      </c>
      <c r="E23" s="1">
        <v>0</v>
      </c>
      <c r="F23" s="1">
        <v>0</v>
      </c>
      <c r="G23" s="1">
        <v>1700000</v>
      </c>
      <c r="H23" s="1"/>
      <c r="I23" s="1">
        <f t="shared" si="2"/>
        <v>0</v>
      </c>
      <c r="J23" s="1">
        <v>0</v>
      </c>
      <c r="K23" s="1">
        <v>0</v>
      </c>
      <c r="L23" s="24" t="s">
        <v>31</v>
      </c>
      <c r="M23" s="25">
        <f t="shared" si="0"/>
        <v>0</v>
      </c>
      <c r="N23" s="25">
        <f t="shared" si="1"/>
        <v>0</v>
      </c>
      <c r="O23" s="25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8092232.6399999997</v>
      </c>
      <c r="E24" s="22">
        <f>SUM(E13:E23)</f>
        <v>6255012.2399999993</v>
      </c>
      <c r="F24" s="22">
        <f>SUM(F13:F23)</f>
        <v>137220.4</v>
      </c>
      <c r="G24" s="22">
        <f>SUM(G13:G23)</f>
        <v>8092232.6399999997</v>
      </c>
      <c r="H24" s="22">
        <f>SUM(H13:H23)</f>
        <v>0</v>
      </c>
      <c r="I24" s="22">
        <f>SUM(I13:I23)</f>
        <v>6392232.6399999997</v>
      </c>
      <c r="J24" s="22">
        <f>SUM(J13:J23)</f>
        <v>6255012.2399999993</v>
      </c>
      <c r="K24" s="22">
        <f>SUM(K13:K23)</f>
        <v>137220.40000000037</v>
      </c>
      <c r="L24" s="21"/>
      <c r="M24" s="18">
        <f t="shared" si="0"/>
        <v>0</v>
      </c>
      <c r="N24" s="18">
        <f t="shared" si="1"/>
        <v>0</v>
      </c>
      <c r="O24" s="18">
        <f t="shared" si="1"/>
        <v>-3.7834979593753815E-10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3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>
        <v>560676000</v>
      </c>
      <c r="E14" s="17">
        <v>0</v>
      </c>
      <c r="F14" s="17">
        <v>560676000</v>
      </c>
      <c r="G14" s="17">
        <v>560676000</v>
      </c>
      <c r="H14" s="17"/>
      <c r="I14" s="17">
        <f t="shared" ref="I14:I22" si="0">J14+K14</f>
        <v>560676000</v>
      </c>
      <c r="J14" s="17">
        <v>0</v>
      </c>
      <c r="K14" s="17">
        <f>G14</f>
        <v>560676000</v>
      </c>
      <c r="L14" s="16" t="s">
        <v>26</v>
      </c>
      <c r="M14" s="18">
        <f t="shared" ref="M14:M24" si="1">D14-G14</f>
        <v>0</v>
      </c>
      <c r="N14" s="18">
        <f t="shared" ref="N14:N24" si="2">E14-J14</f>
        <v>0</v>
      </c>
      <c r="O14" s="18">
        <f t="shared" ref="O14:O24" si="3">F14-K14</f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1"/>
        <v>0</v>
      </c>
      <c r="N15" s="18">
        <f t="shared" si="2"/>
        <v>0</v>
      </c>
      <c r="O15" s="18">
        <f t="shared" si="3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>
        <v>218803886.21000001</v>
      </c>
      <c r="E16" s="17">
        <v>0</v>
      </c>
      <c r="F16" s="17">
        <v>218803886.21000001</v>
      </c>
      <c r="G16" s="17">
        <v>126573281.64</v>
      </c>
      <c r="H16" s="17"/>
      <c r="I16" s="17">
        <f t="shared" si="0"/>
        <v>126573281.64</v>
      </c>
      <c r="J16" s="17">
        <v>0</v>
      </c>
      <c r="K16" s="17">
        <f>G16</f>
        <v>126573281.64</v>
      </c>
      <c r="L16" s="16" t="s">
        <v>26</v>
      </c>
      <c r="M16" s="18">
        <f t="shared" si="1"/>
        <v>92230604.570000008</v>
      </c>
      <c r="N16" s="18">
        <f t="shared" si="2"/>
        <v>0</v>
      </c>
      <c r="O16" s="18">
        <f t="shared" si="3"/>
        <v>92230604.570000008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1"/>
        <v>0</v>
      </c>
      <c r="N17" s="18">
        <f t="shared" si="2"/>
        <v>0</v>
      </c>
      <c r="O17" s="18">
        <f t="shared" si="3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1"/>
        <v>0</v>
      </c>
      <c r="N18" s="18">
        <f t="shared" si="2"/>
        <v>0</v>
      </c>
      <c r="O18" s="18">
        <f t="shared" si="3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>
        <v>10000000</v>
      </c>
      <c r="E19" s="17">
        <v>0</v>
      </c>
      <c r="F19" s="17">
        <v>10000000</v>
      </c>
      <c r="G19" s="17">
        <v>0</v>
      </c>
      <c r="H19" s="17"/>
      <c r="I19" s="17">
        <f t="shared" si="0"/>
        <v>0</v>
      </c>
      <c r="J19" s="17">
        <v>0</v>
      </c>
      <c r="K19" s="17">
        <f t="shared" ref="K19:K21" si="4">G19</f>
        <v>0</v>
      </c>
      <c r="L19" s="16" t="s">
        <v>26</v>
      </c>
      <c r="M19" s="18">
        <f t="shared" si="1"/>
        <v>10000000</v>
      </c>
      <c r="N19" s="18">
        <f t="shared" si="2"/>
        <v>0</v>
      </c>
      <c r="O19" s="18">
        <f t="shared" si="3"/>
        <v>10000000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>
        <v>3724134.09</v>
      </c>
      <c r="E20" s="17">
        <v>0</v>
      </c>
      <c r="F20" s="17">
        <v>3724134.09</v>
      </c>
      <c r="G20" s="17">
        <v>3724134.09</v>
      </c>
      <c r="H20" s="17"/>
      <c r="I20" s="17">
        <f t="shared" si="0"/>
        <v>3724134.09</v>
      </c>
      <c r="J20" s="17">
        <v>0</v>
      </c>
      <c r="K20" s="17">
        <f>G20</f>
        <v>3724134.09</v>
      </c>
      <c r="L20" s="16" t="s">
        <v>26</v>
      </c>
      <c r="M20" s="18">
        <f t="shared" si="1"/>
        <v>0</v>
      </c>
      <c r="N20" s="18">
        <f t="shared" si="2"/>
        <v>0</v>
      </c>
      <c r="O20" s="18">
        <f t="shared" si="3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>
        <v>28900000</v>
      </c>
      <c r="E21" s="17">
        <v>0</v>
      </c>
      <c r="F21" s="17">
        <v>28900000</v>
      </c>
      <c r="G21" s="17">
        <v>0</v>
      </c>
      <c r="H21" s="17"/>
      <c r="I21" s="17">
        <f t="shared" si="0"/>
        <v>0</v>
      </c>
      <c r="J21" s="17">
        <v>0</v>
      </c>
      <c r="K21" s="17">
        <f t="shared" si="4"/>
        <v>0</v>
      </c>
      <c r="L21" s="16" t="s">
        <v>26</v>
      </c>
      <c r="M21" s="18">
        <f t="shared" si="1"/>
        <v>28900000</v>
      </c>
      <c r="N21" s="18">
        <f t="shared" si="2"/>
        <v>0</v>
      </c>
      <c r="O21" s="18">
        <f t="shared" si="3"/>
        <v>28900000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7761961.8099999996</v>
      </c>
      <c r="E22" s="17">
        <v>7529102.96</v>
      </c>
      <c r="F22" s="17">
        <v>232858.85</v>
      </c>
      <c r="G22" s="17">
        <v>7761961.8099999996</v>
      </c>
      <c r="H22" s="17"/>
      <c r="I22" s="17">
        <f t="shared" si="0"/>
        <v>7761961.8099999996</v>
      </c>
      <c r="J22" s="17">
        <v>7529102.96</v>
      </c>
      <c r="K22" s="17">
        <f>G22-J22</f>
        <v>232858.84999999963</v>
      </c>
      <c r="L22" s="16" t="s">
        <v>26</v>
      </c>
      <c r="M22" s="18">
        <f t="shared" si="1"/>
        <v>0</v>
      </c>
      <c r="N22" s="18">
        <f t="shared" si="2"/>
        <v>0</v>
      </c>
      <c r="O22" s="18">
        <f t="shared" si="3"/>
        <v>3.7834979593753815E-10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1"/>
        <v>0</v>
      </c>
      <c r="N23" s="18">
        <f t="shared" si="2"/>
        <v>0</v>
      </c>
      <c r="O23" s="18">
        <f t="shared" si="3"/>
        <v>0</v>
      </c>
    </row>
    <row r="24" spans="1:15" x14ac:dyDescent="0.2">
      <c r="A24" s="19" t="s">
        <v>73</v>
      </c>
      <c r="B24" s="20"/>
      <c r="C24" s="21"/>
      <c r="D24" s="22">
        <f>SUM(D13:D23)</f>
        <v>829865982.11000001</v>
      </c>
      <c r="E24" s="22">
        <f>SUM(E13:E23)</f>
        <v>7529102.96</v>
      </c>
      <c r="F24" s="22">
        <f>SUM(F13:F23)</f>
        <v>822336879.1500001</v>
      </c>
      <c r="G24" s="22">
        <f>SUM(G13:G23)</f>
        <v>698735377.53999996</v>
      </c>
      <c r="H24" s="22">
        <f>SUM(H13:H23)</f>
        <v>0</v>
      </c>
      <c r="I24" s="22">
        <f>SUM(I13:I23)</f>
        <v>698735377.53999996</v>
      </c>
      <c r="J24" s="22">
        <f>SUM(J13:J23)</f>
        <v>7529102.96</v>
      </c>
      <c r="K24" s="22">
        <f>SUM(K13:K23)</f>
        <v>691206274.58000004</v>
      </c>
      <c r="L24" s="21"/>
      <c r="M24" s="18">
        <f t="shared" si="1"/>
        <v>131130604.57000005</v>
      </c>
      <c r="N24" s="18">
        <f t="shared" si="2"/>
        <v>0</v>
      </c>
      <c r="O24" s="18">
        <f t="shared" si="3"/>
        <v>131130604.57000005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4435406.75</v>
      </c>
      <c r="E22" s="1">
        <v>4302344.55</v>
      </c>
      <c r="F22" s="1">
        <v>133062.20000000001</v>
      </c>
      <c r="G22" s="1">
        <v>4435406.75</v>
      </c>
      <c r="H22" s="1"/>
      <c r="I22" s="1">
        <f t="shared" ref="I22:I23" si="2">J22+K22</f>
        <v>4435406.75</v>
      </c>
      <c r="J22" s="1">
        <f>E22</f>
        <v>4302344.55</v>
      </c>
      <c r="K22" s="1">
        <f>G22-J22</f>
        <v>133062.20000000019</v>
      </c>
      <c r="L22" s="24" t="s">
        <v>63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0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600000</v>
      </c>
      <c r="E23" s="1">
        <v>0</v>
      </c>
      <c r="F23" s="1">
        <v>0</v>
      </c>
      <c r="G23" s="1">
        <v>600000</v>
      </c>
      <c r="H23" s="1"/>
      <c r="I23" s="1">
        <f t="shared" si="2"/>
        <v>0</v>
      </c>
      <c r="J23" s="1">
        <v>0</v>
      </c>
      <c r="K23" s="1">
        <v>0</v>
      </c>
      <c r="L23" s="24" t="s">
        <v>63</v>
      </c>
      <c r="M23" s="25">
        <f t="shared" si="3"/>
        <v>0</v>
      </c>
      <c r="N23" s="25">
        <f t="shared" si="4"/>
        <v>0</v>
      </c>
      <c r="O23" s="25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5035406.75</v>
      </c>
      <c r="E24" s="22">
        <f>SUM(E13:E23)</f>
        <v>4302344.55</v>
      </c>
      <c r="F24" s="22">
        <f>SUM(F13:F23)</f>
        <v>133062.20000000001</v>
      </c>
      <c r="G24" s="22">
        <f>SUM(G13:G23)</f>
        <v>5035406.75</v>
      </c>
      <c r="H24" s="22">
        <f>SUM(H13:H23)</f>
        <v>0</v>
      </c>
      <c r="I24" s="22">
        <f>SUM(I13:I23)</f>
        <v>4435406.75</v>
      </c>
      <c r="J24" s="22">
        <f>SUM(J13:J23)</f>
        <v>4302344.55</v>
      </c>
      <c r="K24" s="22">
        <f>SUM(K13:K23)</f>
        <v>133062.20000000019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7115131.6600000001</v>
      </c>
      <c r="E22" s="1">
        <v>6901677.71</v>
      </c>
      <c r="F22" s="1">
        <v>213453.95</v>
      </c>
      <c r="G22" s="1">
        <v>7115131.6600000001</v>
      </c>
      <c r="H22" s="1"/>
      <c r="I22" s="1">
        <f t="shared" ref="I22" si="2">J22+K22</f>
        <v>7115131.6600000001</v>
      </c>
      <c r="J22" s="1">
        <f>E22</f>
        <v>6901677.71</v>
      </c>
      <c r="K22" s="1">
        <f>G22-J22</f>
        <v>213453.95000000019</v>
      </c>
      <c r="L22" s="24" t="s">
        <v>64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7115131.6600000001</v>
      </c>
      <c r="E24" s="22">
        <f>SUM(E13:E23)</f>
        <v>6901677.71</v>
      </c>
      <c r="F24" s="22">
        <f>SUM(F13:F23)</f>
        <v>213453.95</v>
      </c>
      <c r="G24" s="22">
        <f>SUM(G13:G23)</f>
        <v>7115131.6600000001</v>
      </c>
      <c r="H24" s="22">
        <f>SUM(H13:H23)</f>
        <v>0</v>
      </c>
      <c r="I24" s="22">
        <f>SUM(I13:I23)</f>
        <v>7115131.6600000001</v>
      </c>
      <c r="J24" s="22">
        <f>SUM(J13:J23)</f>
        <v>6901677.71</v>
      </c>
      <c r="K24" s="22">
        <f>SUM(K13:K23)</f>
        <v>213453.95000000019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2749028.14</v>
      </c>
      <c r="E22" s="1">
        <v>2666557.2999999998</v>
      </c>
      <c r="F22" s="1">
        <v>82470.84</v>
      </c>
      <c r="G22" s="1">
        <v>2749028.14</v>
      </c>
      <c r="H22" s="1"/>
      <c r="I22" s="1">
        <f t="shared" ref="I22" si="2">J22+K22</f>
        <v>2749028.1399999997</v>
      </c>
      <c r="J22" s="1">
        <v>2666557.2999999998</v>
      </c>
      <c r="K22" s="1">
        <v>82470.84</v>
      </c>
      <c r="L22" s="24" t="s">
        <v>65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2749028.14</v>
      </c>
      <c r="E24" s="22">
        <f>SUM(E13:E23)</f>
        <v>2666557.2999999998</v>
      </c>
      <c r="F24" s="22">
        <f>SUM(F13:F23)</f>
        <v>82470.84</v>
      </c>
      <c r="G24" s="22">
        <f>SUM(G13:G23)</f>
        <v>2749028.14</v>
      </c>
      <c r="H24" s="22">
        <f>SUM(H13:H23)</f>
        <v>0</v>
      </c>
      <c r="I24" s="22">
        <f>SUM(I13:I23)</f>
        <v>2749028.1399999997</v>
      </c>
      <c r="J24" s="22">
        <f>SUM(J13:J23)</f>
        <v>2666557.2999999998</v>
      </c>
      <c r="K24" s="22">
        <f>SUM(K13:K23)</f>
        <v>82470.84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6" sqref="A16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s="26" customFormat="1" ht="33.75" x14ac:dyDescent="0.2">
      <c r="A15" s="23" t="s">
        <v>23</v>
      </c>
      <c r="B15" s="23" t="s">
        <v>27</v>
      </c>
      <c r="C15" s="24" t="s">
        <v>28</v>
      </c>
      <c r="D15" s="1">
        <v>63194908.280000001</v>
      </c>
      <c r="E15" s="1">
        <v>63194908.280000001</v>
      </c>
      <c r="F15" s="1">
        <v>0</v>
      </c>
      <c r="G15" s="1">
        <v>63194908.280000001</v>
      </c>
      <c r="H15" s="1"/>
      <c r="I15" s="1">
        <f t="shared" ref="I15:I22" si="2">J15+K15</f>
        <v>63194908.280000001</v>
      </c>
      <c r="J15" s="1">
        <f>E15</f>
        <v>63194908.280000001</v>
      </c>
      <c r="K15" s="1">
        <v>0</v>
      </c>
      <c r="L15" s="24" t="s">
        <v>29</v>
      </c>
      <c r="M15" s="25">
        <f t="shared" si="0"/>
        <v>0</v>
      </c>
      <c r="N15" s="25">
        <f t="shared" si="1"/>
        <v>0</v>
      </c>
      <c r="O15" s="25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8639802.7200000007</v>
      </c>
      <c r="E22" s="1">
        <v>8380608.6399999997</v>
      </c>
      <c r="F22" s="1">
        <v>259194.08</v>
      </c>
      <c r="G22" s="1">
        <v>8639802.7200000007</v>
      </c>
      <c r="H22" s="1"/>
      <c r="I22" s="1">
        <f t="shared" si="2"/>
        <v>8639802.7200000007</v>
      </c>
      <c r="J22" s="1">
        <v>8380608.6399999997</v>
      </c>
      <c r="K22" s="1">
        <f>G22-J22</f>
        <v>259194.08000000101</v>
      </c>
      <c r="L22" s="24" t="s">
        <v>29</v>
      </c>
      <c r="M22" s="25">
        <f t="shared" si="0"/>
        <v>0</v>
      </c>
      <c r="N22" s="25">
        <f t="shared" si="1"/>
        <v>0</v>
      </c>
      <c r="O22" s="25">
        <f t="shared" si="1"/>
        <v>-1.0186340659856796E-9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71834711</v>
      </c>
      <c r="E24" s="22">
        <f>SUM(E13:E23)</f>
        <v>71575516.920000002</v>
      </c>
      <c r="F24" s="22">
        <f>SUM(F13:F23)</f>
        <v>259194.08</v>
      </c>
      <c r="G24" s="22">
        <f>SUM(G13:G23)</f>
        <v>71834711</v>
      </c>
      <c r="H24" s="22">
        <f>SUM(H13:H23)</f>
        <v>0</v>
      </c>
      <c r="I24" s="22">
        <f>SUM(I13:I23)</f>
        <v>71834711</v>
      </c>
      <c r="J24" s="22">
        <f>SUM(J13:J23)</f>
        <v>71575516.920000002</v>
      </c>
      <c r="K24" s="22">
        <f>SUM(K13:K23)</f>
        <v>259194.08000000101</v>
      </c>
      <c r="L24" s="21"/>
      <c r="M24" s="18">
        <f t="shared" si="0"/>
        <v>0</v>
      </c>
      <c r="N24" s="18">
        <f t="shared" si="1"/>
        <v>0</v>
      </c>
      <c r="O24" s="18">
        <f t="shared" si="1"/>
        <v>-1.0186340659856796E-9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3696172.29</v>
      </c>
      <c r="E22" s="1">
        <v>3585287.12</v>
      </c>
      <c r="F22" s="1">
        <v>110885.17</v>
      </c>
      <c r="G22" s="1">
        <v>3696172.29</v>
      </c>
      <c r="H22" s="1"/>
      <c r="I22" s="1">
        <f t="shared" ref="I22:I23" si="2">J22+K22</f>
        <v>3696172.29</v>
      </c>
      <c r="J22" s="1">
        <f>E22</f>
        <v>3585287.12</v>
      </c>
      <c r="K22" s="1">
        <f>G22-J22</f>
        <v>110885.16999999993</v>
      </c>
      <c r="L22" s="24" t="s">
        <v>55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0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1100000</v>
      </c>
      <c r="E23" s="1">
        <v>0</v>
      </c>
      <c r="F23" s="1">
        <v>0</v>
      </c>
      <c r="G23" s="1">
        <v>1100000</v>
      </c>
      <c r="H23" s="1"/>
      <c r="I23" s="1">
        <f t="shared" si="2"/>
        <v>0</v>
      </c>
      <c r="J23" s="1">
        <v>0</v>
      </c>
      <c r="K23" s="1">
        <v>0</v>
      </c>
      <c r="L23" s="24" t="s">
        <v>55</v>
      </c>
      <c r="M23" s="25">
        <f t="shared" si="3"/>
        <v>0</v>
      </c>
      <c r="N23" s="25">
        <f t="shared" si="4"/>
        <v>0</v>
      </c>
      <c r="O23" s="25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4796172.29</v>
      </c>
      <c r="E24" s="22">
        <f>SUM(E13:E23)</f>
        <v>3585287.12</v>
      </c>
      <c r="F24" s="22">
        <f>SUM(F13:F23)</f>
        <v>110885.17</v>
      </c>
      <c r="G24" s="22">
        <f>SUM(G13:G23)</f>
        <v>4796172.29</v>
      </c>
      <c r="H24" s="22">
        <f>SUM(H13:H23)</f>
        <v>0</v>
      </c>
      <c r="I24" s="22">
        <f>SUM(I13:I23)</f>
        <v>3696172.29</v>
      </c>
      <c r="J24" s="22">
        <f>SUM(J13:J23)</f>
        <v>3585287.12</v>
      </c>
      <c r="K24" s="22">
        <f>SUM(K13:K23)</f>
        <v>110885.16999999993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8" sqref="A8:G8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s="26" customFormat="1" ht="33.75" x14ac:dyDescent="0.2">
      <c r="A15" s="23" t="s">
        <v>23</v>
      </c>
      <c r="B15" s="23" t="s">
        <v>27</v>
      </c>
      <c r="C15" s="24" t="s">
        <v>28</v>
      </c>
      <c r="D15" s="1">
        <v>235418.02</v>
      </c>
      <c r="E15" s="1">
        <v>235418.02</v>
      </c>
      <c r="F15" s="1">
        <v>0</v>
      </c>
      <c r="G15" s="1">
        <v>235418.02</v>
      </c>
      <c r="H15" s="1"/>
      <c r="I15" s="1">
        <f t="shared" ref="I15:I23" si="2">J15+K15</f>
        <v>235418.02</v>
      </c>
      <c r="J15" s="1">
        <f t="shared" ref="J15" si="3">E15</f>
        <v>235418.02</v>
      </c>
      <c r="K15" s="1">
        <v>0</v>
      </c>
      <c r="L15" s="24" t="s">
        <v>30</v>
      </c>
      <c r="M15" s="25">
        <f t="shared" si="0"/>
        <v>0</v>
      </c>
      <c r="N15" s="25">
        <f t="shared" si="1"/>
        <v>0</v>
      </c>
      <c r="O15" s="25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4712619.67</v>
      </c>
      <c r="E22" s="1">
        <v>4571241.08</v>
      </c>
      <c r="F22" s="1">
        <v>141378.59</v>
      </c>
      <c r="G22" s="1">
        <v>4712619.67</v>
      </c>
      <c r="H22" s="1"/>
      <c r="I22" s="1">
        <f t="shared" si="2"/>
        <v>4712619.67</v>
      </c>
      <c r="J22" s="1">
        <f>E22</f>
        <v>4571241.08</v>
      </c>
      <c r="K22" s="1">
        <f>G22-J22</f>
        <v>141378.58999999985</v>
      </c>
      <c r="L22" s="24" t="s">
        <v>30</v>
      </c>
      <c r="M22" s="25">
        <f t="shared" si="0"/>
        <v>0</v>
      </c>
      <c r="N22" s="25">
        <f t="shared" si="1"/>
        <v>0</v>
      </c>
      <c r="O22" s="25">
        <f t="shared" si="1"/>
        <v>0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1100000</v>
      </c>
      <c r="E23" s="1">
        <v>0</v>
      </c>
      <c r="F23" s="1">
        <v>0</v>
      </c>
      <c r="G23" s="1">
        <v>1100000</v>
      </c>
      <c r="H23" s="1"/>
      <c r="I23" s="1">
        <f t="shared" si="2"/>
        <v>0</v>
      </c>
      <c r="J23" s="1">
        <v>0</v>
      </c>
      <c r="K23" s="1">
        <v>0</v>
      </c>
      <c r="L23" s="24" t="s">
        <v>30</v>
      </c>
      <c r="M23" s="25">
        <f t="shared" si="0"/>
        <v>0</v>
      </c>
      <c r="N23" s="25">
        <f t="shared" si="1"/>
        <v>0</v>
      </c>
      <c r="O23" s="25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6048037.6899999995</v>
      </c>
      <c r="E24" s="22">
        <f>SUM(E13:E23)</f>
        <v>4806659.0999999996</v>
      </c>
      <c r="F24" s="22">
        <f>SUM(F13:F23)</f>
        <v>141378.59</v>
      </c>
      <c r="G24" s="22">
        <f>SUM(G13:G23)</f>
        <v>6048037.6899999995</v>
      </c>
      <c r="H24" s="22">
        <f>SUM(H13:H23)</f>
        <v>0</v>
      </c>
      <c r="I24" s="22">
        <f>SUM(I13:I23)</f>
        <v>4948037.6899999995</v>
      </c>
      <c r="J24" s="22">
        <f>SUM(J13:J23)</f>
        <v>4806659.0999999996</v>
      </c>
      <c r="K24" s="22">
        <f>SUM(K13:K23)</f>
        <v>141378.58999999985</v>
      </c>
      <c r="L24" s="21"/>
      <c r="M24" s="18">
        <f t="shared" si="0"/>
        <v>0</v>
      </c>
      <c r="N24" s="18">
        <f t="shared" si="1"/>
        <v>0</v>
      </c>
      <c r="O24" s="18">
        <f t="shared" si="1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8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E17" sqref="E17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>
        <v>21019900.050000001</v>
      </c>
      <c r="E15" s="17">
        <v>21019900.050000001</v>
      </c>
      <c r="F15" s="17">
        <v>0</v>
      </c>
      <c r="G15" s="17">
        <v>21019900.050000001</v>
      </c>
      <c r="H15" s="17"/>
      <c r="I15" s="17">
        <f t="shared" ref="I15" si="2">J15+K15</f>
        <v>21019900.050000001</v>
      </c>
      <c r="J15" s="17">
        <f t="shared" ref="J15" si="3">E15</f>
        <v>21019900.050000001</v>
      </c>
      <c r="K15" s="17">
        <v>0</v>
      </c>
      <c r="L15" s="16" t="s">
        <v>32</v>
      </c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/>
      <c r="E22" s="17"/>
      <c r="F22" s="17"/>
      <c r="G22" s="17"/>
      <c r="H22" s="17"/>
      <c r="I22" s="17"/>
      <c r="J22" s="17"/>
      <c r="K22" s="17"/>
      <c r="L22" s="16"/>
      <c r="M22" s="18">
        <f t="shared" si="0"/>
        <v>0</v>
      </c>
      <c r="N22" s="18">
        <f t="shared" si="1"/>
        <v>0</v>
      </c>
      <c r="O22" s="18">
        <f t="shared" si="1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21019900.050000001</v>
      </c>
      <c r="E24" s="22">
        <f>SUM(E13:E23)</f>
        <v>21019900.050000001</v>
      </c>
      <c r="F24" s="22">
        <f>SUM(F13:F23)</f>
        <v>0</v>
      </c>
      <c r="G24" s="22">
        <f>SUM(G13:G23)</f>
        <v>21019900.050000001</v>
      </c>
      <c r="H24" s="22">
        <f>SUM(H13:H23)</f>
        <v>0</v>
      </c>
      <c r="I24" s="22">
        <f>SUM(I13:I23)</f>
        <v>21019900.050000001</v>
      </c>
      <c r="J24" s="22">
        <f>SUM(J13:J23)</f>
        <v>21019900.050000001</v>
      </c>
      <c r="K24" s="22">
        <f>SUM(K13:K23)</f>
        <v>0</v>
      </c>
      <c r="L24" s="21"/>
      <c r="M24" s="18">
        <f t="shared" si="0"/>
        <v>0</v>
      </c>
      <c r="N24" s="18">
        <f t="shared" si="1"/>
        <v>0</v>
      </c>
      <c r="O24" s="18">
        <f t="shared" si="1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3696172.29</v>
      </c>
      <c r="E22" s="1">
        <v>3585287.12</v>
      </c>
      <c r="F22" s="1">
        <v>110885.17</v>
      </c>
      <c r="G22" s="1">
        <v>3696172.29</v>
      </c>
      <c r="H22" s="1"/>
      <c r="I22" s="1">
        <f t="shared" ref="I22" si="2">J22+K22</f>
        <v>3696172.29</v>
      </c>
      <c r="J22" s="1">
        <v>3585287.12</v>
      </c>
      <c r="K22" s="1">
        <v>110885.17</v>
      </c>
      <c r="L22" s="24" t="s">
        <v>56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3696172.29</v>
      </c>
      <c r="E24" s="22">
        <f>SUM(E13:E23)</f>
        <v>3585287.12</v>
      </c>
      <c r="F24" s="22">
        <f>SUM(F13:F23)</f>
        <v>110885.17</v>
      </c>
      <c r="G24" s="22">
        <f>SUM(G13:G23)</f>
        <v>3696172.29</v>
      </c>
      <c r="H24" s="22">
        <f>SUM(H13:H23)</f>
        <v>0</v>
      </c>
      <c r="I24" s="22">
        <f>SUM(I13:I23)</f>
        <v>3696172.29</v>
      </c>
      <c r="J24" s="22">
        <f>SUM(J13:J23)</f>
        <v>3585287.12</v>
      </c>
      <c r="K24" s="22">
        <f>SUM(K13:K23)</f>
        <v>110885.17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4065789.52</v>
      </c>
      <c r="E22" s="1">
        <v>3943815.83</v>
      </c>
      <c r="F22" s="1">
        <v>121973.69</v>
      </c>
      <c r="G22" s="1">
        <v>4065789.52</v>
      </c>
      <c r="H22" s="1"/>
      <c r="I22" s="1">
        <f t="shared" ref="I22" si="2">J22+K22</f>
        <v>4065789.52</v>
      </c>
      <c r="J22" s="1">
        <v>3943815.83</v>
      </c>
      <c r="K22" s="1">
        <f>G22-J22</f>
        <v>121973.68999999994</v>
      </c>
      <c r="L22" s="24" t="s">
        <v>57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3"/>
        <v>0</v>
      </c>
      <c r="N23" s="18">
        <f t="shared" si="4"/>
        <v>0</v>
      </c>
      <c r="O23" s="18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4065789.52</v>
      </c>
      <c r="E24" s="22">
        <f>SUM(E13:E23)</f>
        <v>3943815.83</v>
      </c>
      <c r="F24" s="22">
        <f>SUM(F13:F23)</f>
        <v>121973.69</v>
      </c>
      <c r="G24" s="22">
        <f>SUM(G13:G23)</f>
        <v>4065789.52</v>
      </c>
      <c r="H24" s="22">
        <f>SUM(H13:H23)</f>
        <v>0</v>
      </c>
      <c r="I24" s="22">
        <f>SUM(I13:I23)</f>
        <v>4065789.52</v>
      </c>
      <c r="J24" s="22">
        <f>SUM(J13:J23)</f>
        <v>3943815.83</v>
      </c>
      <c r="K24" s="22">
        <f>SUM(K13:K23)</f>
        <v>121973.68999999994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4435406.75</v>
      </c>
      <c r="E22" s="1">
        <v>4302344.55</v>
      </c>
      <c r="F22" s="1">
        <v>133062.20000000001</v>
      </c>
      <c r="G22" s="1">
        <v>4435406.75</v>
      </c>
      <c r="H22" s="1"/>
      <c r="I22" s="1">
        <f t="shared" ref="I22:I23" si="2">J22+K22</f>
        <v>4435406.75</v>
      </c>
      <c r="J22" s="1">
        <f>E22</f>
        <v>4302344.55</v>
      </c>
      <c r="K22" s="1">
        <f>G22-J22</f>
        <v>133062.20000000019</v>
      </c>
      <c r="L22" s="24" t="s">
        <v>58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0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1100000</v>
      </c>
      <c r="E23" s="1">
        <v>0</v>
      </c>
      <c r="F23" s="1">
        <v>0</v>
      </c>
      <c r="G23" s="1">
        <v>1100000</v>
      </c>
      <c r="H23" s="1"/>
      <c r="I23" s="1">
        <f t="shared" si="2"/>
        <v>0</v>
      </c>
      <c r="J23" s="1">
        <v>0</v>
      </c>
      <c r="K23" s="1">
        <v>0</v>
      </c>
      <c r="L23" s="24" t="s">
        <v>58</v>
      </c>
      <c r="M23" s="25">
        <f t="shared" si="3"/>
        <v>0</v>
      </c>
      <c r="N23" s="25">
        <f t="shared" si="4"/>
        <v>0</v>
      </c>
      <c r="O23" s="25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5535406.75</v>
      </c>
      <c r="E24" s="22">
        <f>SUM(E13:E23)</f>
        <v>4302344.55</v>
      </c>
      <c r="F24" s="22">
        <f>SUM(F13:F23)</f>
        <v>133062.20000000001</v>
      </c>
      <c r="G24" s="22">
        <f>SUM(G13:G23)</f>
        <v>5535406.75</v>
      </c>
      <c r="H24" s="22">
        <f>SUM(H13:H23)</f>
        <v>0</v>
      </c>
      <c r="I24" s="22">
        <f>SUM(I13:I23)</f>
        <v>4435406.75</v>
      </c>
      <c r="J24" s="22">
        <f>SUM(J13:J23)</f>
        <v>4302344.55</v>
      </c>
      <c r="K24" s="22">
        <f>SUM(K13:K23)</f>
        <v>133062.20000000019</v>
      </c>
      <c r="L24" s="21"/>
      <c r="M24" s="18">
        <f t="shared" si="3"/>
        <v>0</v>
      </c>
      <c r="N24" s="18">
        <f t="shared" si="4"/>
        <v>0</v>
      </c>
      <c r="O24" s="18">
        <f t="shared" si="4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F18" sqref="F18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>
        <v>75000000</v>
      </c>
      <c r="E19" s="17">
        <v>0</v>
      </c>
      <c r="F19" s="17">
        <v>75000000</v>
      </c>
      <c r="G19" s="17">
        <v>75000000</v>
      </c>
      <c r="H19" s="17"/>
      <c r="I19" s="17">
        <f t="shared" ref="I19:I23" si="2">J19+K19</f>
        <v>75000000</v>
      </c>
      <c r="J19" s="17">
        <v>0</v>
      </c>
      <c r="K19" s="17">
        <f>G19</f>
        <v>75000000</v>
      </c>
      <c r="L19" s="16" t="s">
        <v>42</v>
      </c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2956937.83</v>
      </c>
      <c r="E22" s="17">
        <v>2868229.7</v>
      </c>
      <c r="F22" s="17">
        <v>88708.13</v>
      </c>
      <c r="G22" s="17">
        <v>2956937.83</v>
      </c>
      <c r="H22" s="17"/>
      <c r="I22" s="17">
        <f t="shared" si="2"/>
        <v>2956937.83</v>
      </c>
      <c r="J22" s="17">
        <v>2868229.7</v>
      </c>
      <c r="K22" s="17">
        <f>G22-J22</f>
        <v>88708.129999999888</v>
      </c>
      <c r="L22" s="16" t="s">
        <v>42</v>
      </c>
      <c r="M22" s="18">
        <f t="shared" si="0"/>
        <v>0</v>
      </c>
      <c r="N22" s="18">
        <f t="shared" si="1"/>
        <v>0</v>
      </c>
      <c r="O22" s="18">
        <f t="shared" si="1"/>
        <v>1.1641532182693481E-10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>
        <v>1100000</v>
      </c>
      <c r="E23" s="17">
        <v>0</v>
      </c>
      <c r="F23" s="17">
        <v>0</v>
      </c>
      <c r="G23" s="17">
        <v>1100000</v>
      </c>
      <c r="H23" s="17"/>
      <c r="I23" s="17">
        <f t="shared" si="2"/>
        <v>0</v>
      </c>
      <c r="J23" s="17">
        <v>0</v>
      </c>
      <c r="K23" s="17">
        <v>0</v>
      </c>
      <c r="L23" s="16" t="s">
        <v>42</v>
      </c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79056937.829999998</v>
      </c>
      <c r="E24" s="22">
        <f>SUM(E13:E23)</f>
        <v>2868229.7</v>
      </c>
      <c r="F24" s="22">
        <f>SUM(F13:F23)</f>
        <v>75088708.129999995</v>
      </c>
      <c r="G24" s="22">
        <f>SUM(G13:G23)</f>
        <v>79056937.829999998</v>
      </c>
      <c r="H24" s="22">
        <f>SUM(H13:H23)</f>
        <v>0</v>
      </c>
      <c r="I24" s="22">
        <f>SUM(I13:I23)</f>
        <v>77956937.829999998</v>
      </c>
      <c r="J24" s="22">
        <f>SUM(J13:J23)</f>
        <v>2868229.7</v>
      </c>
      <c r="K24" s="22">
        <f>SUM(K13:K23)</f>
        <v>75088708.129999995</v>
      </c>
      <c r="L24" s="21"/>
      <c r="M24" s="18">
        <f t="shared" si="0"/>
        <v>0</v>
      </c>
      <c r="N24" s="18">
        <f t="shared" si="1"/>
        <v>0</v>
      </c>
      <c r="O24" s="18">
        <f t="shared" si="1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13" sqref="A13:IV2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5913875.6600000001</v>
      </c>
      <c r="E22" s="1">
        <v>5377930.6799999997</v>
      </c>
      <c r="F22" s="1">
        <f>D22-E22</f>
        <v>535944.98000000045</v>
      </c>
      <c r="G22" s="1">
        <v>5544258.4299999997</v>
      </c>
      <c r="H22" s="1"/>
      <c r="I22" s="1">
        <f t="shared" ref="I22:I23" si="2">J22+K22</f>
        <v>5544258.4299999997</v>
      </c>
      <c r="J22" s="1">
        <f>E22</f>
        <v>5377930.6799999997</v>
      </c>
      <c r="K22" s="1">
        <f>G22-J22</f>
        <v>166327.75</v>
      </c>
      <c r="L22" s="24" t="s">
        <v>60</v>
      </c>
      <c r="M22" s="25">
        <f t="shared" ref="M22:M24" si="3">D22-G22</f>
        <v>369617.23000000045</v>
      </c>
      <c r="N22" s="25">
        <f t="shared" ref="N22:O24" si="4">E22-J22</f>
        <v>0</v>
      </c>
      <c r="O22" s="25">
        <f t="shared" si="4"/>
        <v>369617.23000000045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1700000</v>
      </c>
      <c r="E23" s="1">
        <v>0</v>
      </c>
      <c r="F23" s="1">
        <v>0</v>
      </c>
      <c r="G23" s="1">
        <v>1700000</v>
      </c>
      <c r="H23" s="1"/>
      <c r="I23" s="1">
        <f t="shared" si="2"/>
        <v>0</v>
      </c>
      <c r="J23" s="1">
        <v>0</v>
      </c>
      <c r="K23" s="1">
        <v>0</v>
      </c>
      <c r="L23" s="24" t="s">
        <v>60</v>
      </c>
      <c r="M23" s="25">
        <f t="shared" si="3"/>
        <v>0</v>
      </c>
      <c r="N23" s="25">
        <f t="shared" si="4"/>
        <v>0</v>
      </c>
      <c r="O23" s="25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7613875.6600000001</v>
      </c>
      <c r="E24" s="22">
        <f>SUM(E13:E23)</f>
        <v>5377930.6799999997</v>
      </c>
      <c r="F24" s="22">
        <f>SUM(F13:F23)</f>
        <v>535944.98000000045</v>
      </c>
      <c r="G24" s="22">
        <f>SUM(G13:G23)</f>
        <v>7244258.4299999997</v>
      </c>
      <c r="H24" s="22">
        <f>SUM(H13:H23)</f>
        <v>0</v>
      </c>
      <c r="I24" s="22">
        <f>SUM(I13:I23)</f>
        <v>5544258.4299999997</v>
      </c>
      <c r="J24" s="22">
        <f>SUM(J13:J23)</f>
        <v>5377930.6799999997</v>
      </c>
      <c r="K24" s="22">
        <f>SUM(K13:K23)</f>
        <v>166327.75</v>
      </c>
      <c r="L24" s="21"/>
      <c r="M24" s="18">
        <f t="shared" si="3"/>
        <v>369617.23000000045</v>
      </c>
      <c r="N24" s="18">
        <f t="shared" si="4"/>
        <v>0</v>
      </c>
      <c r="O24" s="18">
        <f t="shared" si="4"/>
        <v>369617.23000000045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H25" sqref="H25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1" si="0">D14-G14</f>
        <v>0</v>
      </c>
      <c r="N14" s="18">
        <f t="shared" ref="N14:O21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s="26" customFormat="1" ht="45" x14ac:dyDescent="0.2">
      <c r="A22" s="23" t="s">
        <v>46</v>
      </c>
      <c r="B22" s="23" t="s">
        <v>47</v>
      </c>
      <c r="C22" s="24" t="s">
        <v>48</v>
      </c>
      <c r="D22" s="1">
        <v>4574013.21</v>
      </c>
      <c r="E22" s="1">
        <v>4436792.8099999996</v>
      </c>
      <c r="F22" s="1">
        <v>137220.4</v>
      </c>
      <c r="G22" s="1">
        <v>4574013.21</v>
      </c>
      <c r="H22" s="1"/>
      <c r="I22" s="1">
        <f t="shared" ref="I22:I23" si="2">J22+K22</f>
        <v>4574013.21</v>
      </c>
      <c r="J22" s="1">
        <f>E22</f>
        <v>4436792.8099999996</v>
      </c>
      <c r="K22" s="1">
        <f>G22-J22</f>
        <v>137220.40000000037</v>
      </c>
      <c r="L22" s="24" t="s">
        <v>61</v>
      </c>
      <c r="M22" s="25">
        <f t="shared" ref="M22:M24" si="3">D22-G22</f>
        <v>0</v>
      </c>
      <c r="N22" s="25">
        <f t="shared" ref="N22:O24" si="4">E22-J22</f>
        <v>0</v>
      </c>
      <c r="O22" s="25">
        <f t="shared" si="4"/>
        <v>-3.7834979593753815E-10</v>
      </c>
    </row>
    <row r="23" spans="1:15" s="26" customFormat="1" ht="45" x14ac:dyDescent="0.2">
      <c r="A23" s="23" t="s">
        <v>70</v>
      </c>
      <c r="B23" s="23" t="s">
        <v>71</v>
      </c>
      <c r="C23" s="24" t="s">
        <v>72</v>
      </c>
      <c r="D23" s="1">
        <v>600000</v>
      </c>
      <c r="E23" s="1">
        <v>0</v>
      </c>
      <c r="F23" s="1">
        <v>0</v>
      </c>
      <c r="G23" s="1">
        <v>600000</v>
      </c>
      <c r="H23" s="1"/>
      <c r="I23" s="1">
        <f t="shared" si="2"/>
        <v>0</v>
      </c>
      <c r="J23" s="1">
        <v>0</v>
      </c>
      <c r="K23" s="1">
        <v>0</v>
      </c>
      <c r="L23" s="24" t="s">
        <v>61</v>
      </c>
      <c r="M23" s="25">
        <f t="shared" si="3"/>
        <v>0</v>
      </c>
      <c r="N23" s="25">
        <f t="shared" si="4"/>
        <v>0</v>
      </c>
      <c r="O23" s="25">
        <f t="shared" si="4"/>
        <v>0</v>
      </c>
    </row>
    <row r="24" spans="1:15" x14ac:dyDescent="0.2">
      <c r="A24" s="19" t="s">
        <v>73</v>
      </c>
      <c r="B24" s="20"/>
      <c r="C24" s="21"/>
      <c r="D24" s="22">
        <f>SUM(D13:D23)</f>
        <v>5174013.21</v>
      </c>
      <c r="E24" s="22">
        <f>SUM(E13:E23)</f>
        <v>4436792.8099999996</v>
      </c>
      <c r="F24" s="22">
        <f>SUM(F13:F23)</f>
        <v>137220.4</v>
      </c>
      <c r="G24" s="22">
        <f>SUM(G13:G23)</f>
        <v>5174013.21</v>
      </c>
      <c r="H24" s="22">
        <f>SUM(H13:H23)</f>
        <v>0</v>
      </c>
      <c r="I24" s="22">
        <f>SUM(I13:I23)</f>
        <v>4574013.21</v>
      </c>
      <c r="J24" s="22">
        <f>SUM(J13:J23)</f>
        <v>4436792.8099999996</v>
      </c>
      <c r="K24" s="22">
        <f>SUM(K13:K23)</f>
        <v>137220.40000000037</v>
      </c>
      <c r="L24" s="21"/>
      <c r="M24" s="18">
        <f t="shared" si="3"/>
        <v>0</v>
      </c>
      <c r="N24" s="18">
        <f t="shared" si="4"/>
        <v>0</v>
      </c>
      <c r="O24" s="18">
        <f t="shared" si="4"/>
        <v>-3.7834979593753815E-10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O71"/>
  <sheetViews>
    <sheetView showGridLines="0" workbookViewId="0">
      <pane xSplit="3" ySplit="12" topLeftCell="D70" activePane="bottomRight" state="frozen"/>
      <selection pane="topRight" activeCell="D1" sqref="D1"/>
      <selection pane="bottomLeft" activeCell="A13" sqref="A13"/>
      <selection pane="bottomRight" activeCell="D71" sqref="D71:K71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>
        <v>2574500</v>
      </c>
      <c r="E13" s="17">
        <v>0</v>
      </c>
      <c r="F13" s="17">
        <v>2574500</v>
      </c>
      <c r="G13" s="17">
        <v>2412788.4</v>
      </c>
      <c r="H13" s="17"/>
      <c r="I13" s="17">
        <f>J13+K13</f>
        <v>2412788.4</v>
      </c>
      <c r="J13" s="17">
        <v>0</v>
      </c>
      <c r="K13" s="17">
        <f>G13</f>
        <v>2412788.4</v>
      </c>
      <c r="L13" s="16" t="s">
        <v>21</v>
      </c>
      <c r="M13" s="18">
        <f>D13-G13</f>
        <v>161711.60000000009</v>
      </c>
      <c r="N13" s="18">
        <f>E13-J13</f>
        <v>0</v>
      </c>
      <c r="O13" s="18">
        <f>F13-K13</f>
        <v>161711.60000000009</v>
      </c>
    </row>
    <row r="14" spans="1:15" x14ac:dyDescent="0.2">
      <c r="A14" s="15" t="s">
        <v>18</v>
      </c>
      <c r="B14" s="15" t="s">
        <v>19</v>
      </c>
      <c r="C14" s="16" t="s">
        <v>20</v>
      </c>
      <c r="D14" s="17">
        <v>2425500</v>
      </c>
      <c r="E14" s="17">
        <v>0</v>
      </c>
      <c r="F14" s="17">
        <v>2425500</v>
      </c>
      <c r="G14" s="17">
        <v>2425500</v>
      </c>
      <c r="H14" s="17"/>
      <c r="I14" s="17">
        <f t="shared" ref="I14:I70" si="0">J14+K14</f>
        <v>2425500</v>
      </c>
      <c r="J14" s="17">
        <v>0</v>
      </c>
      <c r="K14" s="17">
        <f>G14</f>
        <v>2425500</v>
      </c>
      <c r="L14" s="16" t="s">
        <v>22</v>
      </c>
      <c r="M14" s="18">
        <f t="shared" ref="M14:M71" si="1">D14-G14</f>
        <v>0</v>
      </c>
      <c r="N14" s="18">
        <f t="shared" ref="N14:O71" si="2">E14-J14</f>
        <v>0</v>
      </c>
      <c r="O14" s="18">
        <f t="shared" si="2"/>
        <v>0</v>
      </c>
    </row>
    <row r="15" spans="1:15" ht="22.5" x14ac:dyDescent="0.2">
      <c r="A15" s="15" t="s">
        <v>23</v>
      </c>
      <c r="B15" s="15" t="s">
        <v>24</v>
      </c>
      <c r="C15" s="16" t="s">
        <v>25</v>
      </c>
      <c r="D15" s="17">
        <v>560676000</v>
      </c>
      <c r="E15" s="17">
        <v>0</v>
      </c>
      <c r="F15" s="17">
        <v>560676000</v>
      </c>
      <c r="G15" s="17">
        <v>560676000</v>
      </c>
      <c r="H15" s="17"/>
      <c r="I15" s="17">
        <f t="shared" si="0"/>
        <v>560676000</v>
      </c>
      <c r="J15" s="17">
        <v>0</v>
      </c>
      <c r="K15" s="17">
        <f>G15</f>
        <v>560676000</v>
      </c>
      <c r="L15" s="16" t="s">
        <v>26</v>
      </c>
      <c r="M15" s="18">
        <f t="shared" si="1"/>
        <v>0</v>
      </c>
      <c r="N15" s="18">
        <f t="shared" si="2"/>
        <v>0</v>
      </c>
      <c r="O15" s="18">
        <f t="shared" si="2"/>
        <v>0</v>
      </c>
    </row>
    <row r="16" spans="1:15" ht="33.75" x14ac:dyDescent="0.2">
      <c r="A16" s="15" t="s">
        <v>23</v>
      </c>
      <c r="B16" s="15" t="s">
        <v>27</v>
      </c>
      <c r="C16" s="16" t="s">
        <v>28</v>
      </c>
      <c r="D16" s="17">
        <v>63194908.280000001</v>
      </c>
      <c r="E16" s="17">
        <v>63194908.280000001</v>
      </c>
      <c r="F16" s="17">
        <v>0</v>
      </c>
      <c r="G16" s="17">
        <v>63194908.280000001</v>
      </c>
      <c r="H16" s="17"/>
      <c r="I16" s="17">
        <f t="shared" si="0"/>
        <v>63194908.280000001</v>
      </c>
      <c r="J16" s="17">
        <f>E16</f>
        <v>63194908.280000001</v>
      </c>
      <c r="K16" s="17">
        <v>0</v>
      </c>
      <c r="L16" s="16" t="s">
        <v>29</v>
      </c>
      <c r="M16" s="18">
        <f t="shared" si="1"/>
        <v>0</v>
      </c>
      <c r="N16" s="18">
        <f t="shared" si="2"/>
        <v>0</v>
      </c>
      <c r="O16" s="18">
        <f t="shared" si="2"/>
        <v>0</v>
      </c>
    </row>
    <row r="17" spans="1:15" ht="33.75" x14ac:dyDescent="0.2">
      <c r="A17" s="15" t="s">
        <v>23</v>
      </c>
      <c r="B17" s="15" t="s">
        <v>27</v>
      </c>
      <c r="C17" s="16" t="s">
        <v>28</v>
      </c>
      <c r="D17" s="17">
        <v>235418.02</v>
      </c>
      <c r="E17" s="17">
        <v>235418.02</v>
      </c>
      <c r="F17" s="17">
        <v>0</v>
      </c>
      <c r="G17" s="17">
        <v>235418.02</v>
      </c>
      <c r="H17" s="17"/>
      <c r="I17" s="17">
        <f t="shared" si="0"/>
        <v>235418.02</v>
      </c>
      <c r="J17" s="17">
        <f t="shared" ref="J17:J19" si="3">E17</f>
        <v>235418.02</v>
      </c>
      <c r="K17" s="17">
        <v>0</v>
      </c>
      <c r="L17" s="16" t="s">
        <v>30</v>
      </c>
      <c r="M17" s="18">
        <f t="shared" si="1"/>
        <v>0</v>
      </c>
      <c r="N17" s="18">
        <f t="shared" si="2"/>
        <v>0</v>
      </c>
      <c r="O17" s="18">
        <f t="shared" si="2"/>
        <v>0</v>
      </c>
    </row>
    <row r="18" spans="1:15" ht="33.75" x14ac:dyDescent="0.2">
      <c r="A18" s="15" t="s">
        <v>23</v>
      </c>
      <c r="B18" s="15" t="s">
        <v>27</v>
      </c>
      <c r="C18" s="16" t="s">
        <v>28</v>
      </c>
      <c r="D18" s="17">
        <v>1818219.43</v>
      </c>
      <c r="E18" s="17">
        <v>1818219.43</v>
      </c>
      <c r="F18" s="17">
        <v>0</v>
      </c>
      <c r="G18" s="17">
        <v>1818219.43</v>
      </c>
      <c r="H18" s="17"/>
      <c r="I18" s="17">
        <f t="shared" si="0"/>
        <v>1818219.43</v>
      </c>
      <c r="J18" s="17">
        <f t="shared" si="3"/>
        <v>1818219.43</v>
      </c>
      <c r="K18" s="17">
        <v>0</v>
      </c>
      <c r="L18" s="16" t="s">
        <v>31</v>
      </c>
      <c r="M18" s="18">
        <f t="shared" si="1"/>
        <v>0</v>
      </c>
      <c r="N18" s="18">
        <f t="shared" si="2"/>
        <v>0</v>
      </c>
      <c r="O18" s="18">
        <f t="shared" si="2"/>
        <v>0</v>
      </c>
    </row>
    <row r="19" spans="1:15" ht="33.75" x14ac:dyDescent="0.2">
      <c r="A19" s="15" t="s">
        <v>23</v>
      </c>
      <c r="B19" s="15" t="s">
        <v>27</v>
      </c>
      <c r="C19" s="16" t="s">
        <v>28</v>
      </c>
      <c r="D19" s="17">
        <v>21019900.050000001</v>
      </c>
      <c r="E19" s="17">
        <v>21019900.050000001</v>
      </c>
      <c r="F19" s="17">
        <v>0</v>
      </c>
      <c r="G19" s="17">
        <v>21019900.050000001</v>
      </c>
      <c r="H19" s="17"/>
      <c r="I19" s="17">
        <f t="shared" si="0"/>
        <v>21019900.050000001</v>
      </c>
      <c r="J19" s="17">
        <f t="shared" si="3"/>
        <v>21019900.050000001</v>
      </c>
      <c r="K19" s="17">
        <v>0</v>
      </c>
      <c r="L19" s="16" t="s">
        <v>32</v>
      </c>
      <c r="M19" s="18">
        <f t="shared" si="1"/>
        <v>0</v>
      </c>
      <c r="N19" s="18">
        <f t="shared" si="2"/>
        <v>0</v>
      </c>
      <c r="O19" s="18">
        <f t="shared" si="2"/>
        <v>0</v>
      </c>
    </row>
    <row r="20" spans="1:15" ht="33.75" x14ac:dyDescent="0.2">
      <c r="A20" s="15" t="s">
        <v>23</v>
      </c>
      <c r="B20" s="15" t="s">
        <v>33</v>
      </c>
      <c r="C20" s="16" t="s">
        <v>34</v>
      </c>
      <c r="D20" s="17">
        <v>218803886.21000001</v>
      </c>
      <c r="E20" s="17">
        <v>0</v>
      </c>
      <c r="F20" s="17">
        <v>218803886.21000001</v>
      </c>
      <c r="G20" s="17">
        <v>126573281.64</v>
      </c>
      <c r="H20" s="17"/>
      <c r="I20" s="17">
        <f t="shared" si="0"/>
        <v>126573281.64</v>
      </c>
      <c r="J20" s="17">
        <v>0</v>
      </c>
      <c r="K20" s="17">
        <f>G20</f>
        <v>126573281.64</v>
      </c>
      <c r="L20" s="16" t="s">
        <v>26</v>
      </c>
      <c r="M20" s="18">
        <f t="shared" si="1"/>
        <v>92230604.570000008</v>
      </c>
      <c r="N20" s="18">
        <f t="shared" si="2"/>
        <v>0</v>
      </c>
      <c r="O20" s="18">
        <f t="shared" si="2"/>
        <v>92230604.570000008</v>
      </c>
    </row>
    <row r="21" spans="1:15" ht="33.75" x14ac:dyDescent="0.2">
      <c r="A21" s="15" t="s">
        <v>23</v>
      </c>
      <c r="B21" s="15" t="s">
        <v>33</v>
      </c>
      <c r="C21" s="16" t="s">
        <v>34</v>
      </c>
      <c r="D21" s="17">
        <v>544790509.98000002</v>
      </c>
      <c r="E21" s="17">
        <v>0</v>
      </c>
      <c r="F21" s="17">
        <v>544790509.98000002</v>
      </c>
      <c r="G21" s="17">
        <v>449372385.5</v>
      </c>
      <c r="H21" s="17"/>
      <c r="I21" s="17">
        <f t="shared" si="0"/>
        <v>449372385.5</v>
      </c>
      <c r="J21" s="17">
        <v>0</v>
      </c>
      <c r="K21" s="17">
        <f t="shared" ref="K21:K29" si="4">G21</f>
        <v>449372385.5</v>
      </c>
      <c r="L21" s="16" t="s">
        <v>21</v>
      </c>
      <c r="M21" s="18">
        <f t="shared" si="1"/>
        <v>95418124.480000019</v>
      </c>
      <c r="N21" s="18">
        <f t="shared" si="2"/>
        <v>0</v>
      </c>
      <c r="O21" s="18">
        <f t="shared" si="2"/>
        <v>95418124.480000019</v>
      </c>
    </row>
    <row r="22" spans="1:15" ht="45" x14ac:dyDescent="0.2">
      <c r="A22" s="15" t="s">
        <v>35</v>
      </c>
      <c r="B22" s="15" t="s">
        <v>36</v>
      </c>
      <c r="C22" s="16" t="s">
        <v>37</v>
      </c>
      <c r="D22" s="17">
        <v>36174559.950000003</v>
      </c>
      <c r="E22" s="17">
        <v>0</v>
      </c>
      <c r="F22" s="17">
        <v>36174559.950000003</v>
      </c>
      <c r="G22" s="17">
        <v>31739128.43</v>
      </c>
      <c r="H22" s="17"/>
      <c r="I22" s="17">
        <f t="shared" si="0"/>
        <v>31739128.43</v>
      </c>
      <c r="J22" s="17">
        <v>0</v>
      </c>
      <c r="K22" s="17">
        <f t="shared" si="4"/>
        <v>31739128.43</v>
      </c>
      <c r="L22" s="16" t="s">
        <v>21</v>
      </c>
      <c r="M22" s="18">
        <f t="shared" si="1"/>
        <v>4435431.5200000033</v>
      </c>
      <c r="N22" s="18">
        <f t="shared" si="2"/>
        <v>0</v>
      </c>
      <c r="O22" s="18">
        <f t="shared" si="2"/>
        <v>4435431.5200000033</v>
      </c>
    </row>
    <row r="23" spans="1:15" ht="56.25" x14ac:dyDescent="0.2">
      <c r="A23" s="15" t="s">
        <v>38</v>
      </c>
      <c r="B23" s="15" t="s">
        <v>39</v>
      </c>
      <c r="C23" s="16" t="s">
        <v>40</v>
      </c>
      <c r="D23" s="17">
        <v>3854285.37</v>
      </c>
      <c r="E23" s="17">
        <v>0</v>
      </c>
      <c r="F23" s="17">
        <v>3854285.37</v>
      </c>
      <c r="G23" s="17">
        <v>3854285.37</v>
      </c>
      <c r="H23" s="17"/>
      <c r="I23" s="17">
        <f t="shared" si="0"/>
        <v>3854285.37</v>
      </c>
      <c r="J23" s="17">
        <v>0</v>
      </c>
      <c r="K23" s="17">
        <f t="shared" si="4"/>
        <v>3854285.37</v>
      </c>
      <c r="L23" s="16" t="s">
        <v>41</v>
      </c>
      <c r="M23" s="18">
        <f t="shared" si="1"/>
        <v>0</v>
      </c>
      <c r="N23" s="18">
        <f t="shared" si="2"/>
        <v>0</v>
      </c>
      <c r="O23" s="18">
        <f t="shared" si="2"/>
        <v>0</v>
      </c>
    </row>
    <row r="24" spans="1:15" ht="45" x14ac:dyDescent="0.2">
      <c r="A24" s="15" t="s">
        <v>38</v>
      </c>
      <c r="B24" s="15" t="s">
        <v>36</v>
      </c>
      <c r="C24" s="16" t="s">
        <v>37</v>
      </c>
      <c r="D24" s="17">
        <v>75000000</v>
      </c>
      <c r="E24" s="17">
        <v>0</v>
      </c>
      <c r="F24" s="17">
        <v>75000000</v>
      </c>
      <c r="G24" s="17">
        <v>75000000</v>
      </c>
      <c r="H24" s="17"/>
      <c r="I24" s="17">
        <f t="shared" si="0"/>
        <v>75000000</v>
      </c>
      <c r="J24" s="17">
        <v>0</v>
      </c>
      <c r="K24" s="17">
        <f>G24</f>
        <v>75000000</v>
      </c>
      <c r="L24" s="16" t="s">
        <v>42</v>
      </c>
      <c r="M24" s="18">
        <f t="shared" si="1"/>
        <v>0</v>
      </c>
      <c r="N24" s="18">
        <f t="shared" si="2"/>
        <v>0</v>
      </c>
      <c r="O24" s="18">
        <f t="shared" si="2"/>
        <v>0</v>
      </c>
    </row>
    <row r="25" spans="1:15" ht="45" x14ac:dyDescent="0.2">
      <c r="A25" s="15" t="s">
        <v>38</v>
      </c>
      <c r="B25" s="15" t="s">
        <v>36</v>
      </c>
      <c r="C25" s="16" t="s">
        <v>37</v>
      </c>
      <c r="D25" s="17">
        <v>10000000</v>
      </c>
      <c r="E25" s="17">
        <v>0</v>
      </c>
      <c r="F25" s="17">
        <v>10000000</v>
      </c>
      <c r="G25" s="17">
        <v>0</v>
      </c>
      <c r="H25" s="17"/>
      <c r="I25" s="17">
        <f t="shared" si="0"/>
        <v>0</v>
      </c>
      <c r="J25" s="17">
        <v>0</v>
      </c>
      <c r="K25" s="17">
        <f t="shared" si="4"/>
        <v>0</v>
      </c>
      <c r="L25" s="16" t="s">
        <v>26</v>
      </c>
      <c r="M25" s="18">
        <f t="shared" si="1"/>
        <v>10000000</v>
      </c>
      <c r="N25" s="18">
        <f t="shared" si="2"/>
        <v>0</v>
      </c>
      <c r="O25" s="18">
        <f t="shared" si="2"/>
        <v>10000000</v>
      </c>
    </row>
    <row r="26" spans="1:15" ht="45" x14ac:dyDescent="0.2">
      <c r="A26" s="15" t="s">
        <v>38</v>
      </c>
      <c r="B26" s="15" t="s">
        <v>36</v>
      </c>
      <c r="C26" s="16" t="s">
        <v>37</v>
      </c>
      <c r="D26" s="17">
        <v>80319580</v>
      </c>
      <c r="E26" s="17">
        <v>0</v>
      </c>
      <c r="F26" s="17">
        <v>80319580</v>
      </c>
      <c r="G26" s="17">
        <v>78519771.680000007</v>
      </c>
      <c r="H26" s="17"/>
      <c r="I26" s="17">
        <f t="shared" si="0"/>
        <v>78519771.680000007</v>
      </c>
      <c r="J26" s="17">
        <v>0</v>
      </c>
      <c r="K26" s="17">
        <f t="shared" si="4"/>
        <v>78519771.680000007</v>
      </c>
      <c r="L26" s="16" t="s">
        <v>21</v>
      </c>
      <c r="M26" s="18">
        <f t="shared" si="1"/>
        <v>1799808.3199999928</v>
      </c>
      <c r="N26" s="18">
        <f t="shared" si="2"/>
        <v>0</v>
      </c>
      <c r="O26" s="18">
        <f t="shared" si="2"/>
        <v>1799808.3199999928</v>
      </c>
    </row>
    <row r="27" spans="1:15" ht="45" x14ac:dyDescent="0.2">
      <c r="A27" s="15" t="s">
        <v>38</v>
      </c>
      <c r="B27" s="15" t="s">
        <v>43</v>
      </c>
      <c r="C27" s="16" t="s">
        <v>44</v>
      </c>
      <c r="D27" s="17">
        <v>3724134.09</v>
      </c>
      <c r="E27" s="17">
        <v>0</v>
      </c>
      <c r="F27" s="17">
        <v>3724134.09</v>
      </c>
      <c r="G27" s="17">
        <v>3724134.09</v>
      </c>
      <c r="H27" s="17"/>
      <c r="I27" s="17">
        <f t="shared" si="0"/>
        <v>3724134.09</v>
      </c>
      <c r="J27" s="17">
        <v>0</v>
      </c>
      <c r="K27" s="17">
        <f>G27</f>
        <v>3724134.09</v>
      </c>
      <c r="L27" s="16" t="s">
        <v>26</v>
      </c>
      <c r="M27" s="18">
        <f t="shared" si="1"/>
        <v>0</v>
      </c>
      <c r="N27" s="18">
        <f t="shared" si="2"/>
        <v>0</v>
      </c>
      <c r="O27" s="18">
        <f t="shared" si="2"/>
        <v>0</v>
      </c>
    </row>
    <row r="28" spans="1:15" ht="45" x14ac:dyDescent="0.2">
      <c r="A28" s="15" t="s">
        <v>45</v>
      </c>
      <c r="B28" s="15" t="s">
        <v>36</v>
      </c>
      <c r="C28" s="16" t="s">
        <v>37</v>
      </c>
      <c r="D28" s="17">
        <v>28900000</v>
      </c>
      <c r="E28" s="17">
        <v>0</v>
      </c>
      <c r="F28" s="17">
        <v>28900000</v>
      </c>
      <c r="G28" s="17">
        <v>0</v>
      </c>
      <c r="H28" s="17"/>
      <c r="I28" s="17">
        <f t="shared" si="0"/>
        <v>0</v>
      </c>
      <c r="J28" s="17">
        <v>0</v>
      </c>
      <c r="K28" s="17">
        <f t="shared" si="4"/>
        <v>0</v>
      </c>
      <c r="L28" s="16" t="s">
        <v>26</v>
      </c>
      <c r="M28" s="18">
        <f t="shared" si="1"/>
        <v>28900000</v>
      </c>
      <c r="N28" s="18">
        <f t="shared" si="2"/>
        <v>0</v>
      </c>
      <c r="O28" s="18">
        <f t="shared" si="2"/>
        <v>28900000</v>
      </c>
    </row>
    <row r="29" spans="1:15" ht="45" x14ac:dyDescent="0.2">
      <c r="A29" s="15" t="s">
        <v>45</v>
      </c>
      <c r="B29" s="15" t="s">
        <v>36</v>
      </c>
      <c r="C29" s="16" t="s">
        <v>37</v>
      </c>
      <c r="D29" s="17">
        <v>135939999.97999999</v>
      </c>
      <c r="E29" s="17">
        <v>0</v>
      </c>
      <c r="F29" s="17">
        <v>135939999.97999999</v>
      </c>
      <c r="G29" s="17">
        <v>119093150.95</v>
      </c>
      <c r="H29" s="17"/>
      <c r="I29" s="17">
        <f t="shared" si="0"/>
        <v>119093150.95</v>
      </c>
      <c r="J29" s="17">
        <v>0</v>
      </c>
      <c r="K29" s="17">
        <f t="shared" si="4"/>
        <v>119093150.95</v>
      </c>
      <c r="L29" s="16" t="s">
        <v>21</v>
      </c>
      <c r="M29" s="18">
        <f t="shared" si="1"/>
        <v>16846849.029999986</v>
      </c>
      <c r="N29" s="18">
        <f t="shared" si="2"/>
        <v>0</v>
      </c>
      <c r="O29" s="18">
        <f t="shared" si="2"/>
        <v>16846849.029999986</v>
      </c>
    </row>
    <row r="30" spans="1:15" ht="45" x14ac:dyDescent="0.2">
      <c r="A30" s="15" t="s">
        <v>46</v>
      </c>
      <c r="B30" s="15" t="s">
        <v>47</v>
      </c>
      <c r="C30" s="16" t="s">
        <v>48</v>
      </c>
      <c r="D30" s="17">
        <v>4065789.52</v>
      </c>
      <c r="E30" s="17">
        <v>3943815.83</v>
      </c>
      <c r="F30" s="17">
        <v>121973.69</v>
      </c>
      <c r="G30" s="17">
        <v>4065789.52</v>
      </c>
      <c r="H30" s="17"/>
      <c r="I30" s="17">
        <f t="shared" si="0"/>
        <v>4065789.52</v>
      </c>
      <c r="J30" s="17">
        <f>E30</f>
        <v>3943815.83</v>
      </c>
      <c r="K30" s="17">
        <f>G30-J30</f>
        <v>121973.68999999994</v>
      </c>
      <c r="L30" s="16" t="s">
        <v>49</v>
      </c>
      <c r="M30" s="18">
        <f t="shared" si="1"/>
        <v>0</v>
      </c>
      <c r="N30" s="18">
        <f t="shared" si="2"/>
        <v>0</v>
      </c>
      <c r="O30" s="18">
        <f t="shared" si="2"/>
        <v>0</v>
      </c>
    </row>
    <row r="31" spans="1:15" ht="45" x14ac:dyDescent="0.2">
      <c r="A31" s="15" t="s">
        <v>46</v>
      </c>
      <c r="B31" s="15" t="s">
        <v>47</v>
      </c>
      <c r="C31" s="16" t="s">
        <v>48</v>
      </c>
      <c r="D31" s="17">
        <v>4065789.52</v>
      </c>
      <c r="E31" s="17">
        <v>3943815.83</v>
      </c>
      <c r="F31" s="17">
        <v>121973.69</v>
      </c>
      <c r="G31" s="17">
        <v>4065789.52</v>
      </c>
      <c r="H31" s="17"/>
      <c r="I31" s="17">
        <f t="shared" si="0"/>
        <v>4065789.52</v>
      </c>
      <c r="J31" s="17">
        <v>3943815.83</v>
      </c>
      <c r="K31" s="17">
        <f>G31-J31</f>
        <v>121973.68999999994</v>
      </c>
      <c r="L31" s="16" t="s">
        <v>50</v>
      </c>
      <c r="M31" s="18">
        <f t="shared" si="1"/>
        <v>0</v>
      </c>
      <c r="N31" s="18">
        <f t="shared" si="2"/>
        <v>0</v>
      </c>
      <c r="O31" s="18">
        <f t="shared" si="2"/>
        <v>0</v>
      </c>
    </row>
    <row r="32" spans="1:15" ht="45" x14ac:dyDescent="0.2">
      <c r="A32" s="15" t="s">
        <v>46</v>
      </c>
      <c r="B32" s="15" t="s">
        <v>47</v>
      </c>
      <c r="C32" s="16" t="s">
        <v>48</v>
      </c>
      <c r="D32" s="17">
        <v>3696172.29</v>
      </c>
      <c r="E32" s="17">
        <v>3585287.12</v>
      </c>
      <c r="F32" s="17">
        <v>110885.17</v>
      </c>
      <c r="G32" s="17">
        <v>3696172.29</v>
      </c>
      <c r="H32" s="17"/>
      <c r="I32" s="17">
        <f t="shared" si="0"/>
        <v>3696172.29</v>
      </c>
      <c r="J32" s="17">
        <v>3585287.12</v>
      </c>
      <c r="K32" s="17">
        <f>G32-J32</f>
        <v>110885.16999999993</v>
      </c>
      <c r="L32" s="16" t="s">
        <v>51</v>
      </c>
      <c r="M32" s="18">
        <f t="shared" si="1"/>
        <v>0</v>
      </c>
      <c r="N32" s="18">
        <f t="shared" si="2"/>
        <v>0</v>
      </c>
      <c r="O32" s="18">
        <f t="shared" si="2"/>
        <v>0</v>
      </c>
    </row>
    <row r="33" spans="1:15" ht="45" x14ac:dyDescent="0.2">
      <c r="A33" s="15" t="s">
        <v>46</v>
      </c>
      <c r="B33" s="15" t="s">
        <v>47</v>
      </c>
      <c r="C33" s="16" t="s">
        <v>48</v>
      </c>
      <c r="D33" s="17">
        <v>4435406.75</v>
      </c>
      <c r="E33" s="17">
        <v>3943815.83</v>
      </c>
      <c r="F33" s="17">
        <f>D33-E33</f>
        <v>491590.91999999993</v>
      </c>
      <c r="G33" s="17">
        <v>4065789.52</v>
      </c>
      <c r="H33" s="17"/>
      <c r="I33" s="17">
        <f t="shared" si="0"/>
        <v>4065789.52</v>
      </c>
      <c r="J33" s="17">
        <f>E33</f>
        <v>3943815.83</v>
      </c>
      <c r="K33" s="17">
        <f>G33-J33</f>
        <v>121973.68999999994</v>
      </c>
      <c r="L33" s="16" t="s">
        <v>52</v>
      </c>
      <c r="M33" s="18">
        <f t="shared" si="1"/>
        <v>369617.23</v>
      </c>
      <c r="N33" s="18">
        <f t="shared" si="2"/>
        <v>0</v>
      </c>
      <c r="O33" s="18">
        <f t="shared" si="2"/>
        <v>369617.23</v>
      </c>
    </row>
    <row r="34" spans="1:15" ht="45" x14ac:dyDescent="0.2">
      <c r="A34" s="15" t="s">
        <v>46</v>
      </c>
      <c r="B34" s="15" t="s">
        <v>47</v>
      </c>
      <c r="C34" s="16" t="s">
        <v>48</v>
      </c>
      <c r="D34" s="17">
        <v>369617.23</v>
      </c>
      <c r="E34" s="17">
        <v>358528.71</v>
      </c>
      <c r="F34" s="17">
        <v>11088.52</v>
      </c>
      <c r="G34" s="17">
        <v>369617.23</v>
      </c>
      <c r="H34" s="17"/>
      <c r="I34" s="17">
        <f t="shared" si="0"/>
        <v>369617.23</v>
      </c>
      <c r="J34" s="17">
        <v>358528.71</v>
      </c>
      <c r="K34" s="17">
        <f>G34-J34</f>
        <v>11088.51999999996</v>
      </c>
      <c r="L34" s="16" t="s">
        <v>53</v>
      </c>
      <c r="M34" s="18">
        <f t="shared" si="1"/>
        <v>0</v>
      </c>
      <c r="N34" s="18">
        <f t="shared" si="2"/>
        <v>0</v>
      </c>
      <c r="O34" s="18">
        <f t="shared" si="2"/>
        <v>4.0017766878008842E-11</v>
      </c>
    </row>
    <row r="35" spans="1:15" ht="45" x14ac:dyDescent="0.2">
      <c r="A35" s="15" t="s">
        <v>46</v>
      </c>
      <c r="B35" s="15" t="s">
        <v>47</v>
      </c>
      <c r="C35" s="16" t="s">
        <v>48</v>
      </c>
      <c r="D35" s="17">
        <v>2956937.83</v>
      </c>
      <c r="E35" s="17">
        <v>2868229.7</v>
      </c>
      <c r="F35" s="17">
        <v>88708.13</v>
      </c>
      <c r="G35" s="17">
        <v>2956937.83</v>
      </c>
      <c r="H35" s="17"/>
      <c r="I35" s="17">
        <f t="shared" si="0"/>
        <v>2956937.83</v>
      </c>
      <c r="J35" s="17">
        <v>2868229.7</v>
      </c>
      <c r="K35" s="17">
        <f>G35-J35</f>
        <v>88708.129999999888</v>
      </c>
      <c r="L35" s="16" t="s">
        <v>54</v>
      </c>
      <c r="M35" s="18">
        <f t="shared" si="1"/>
        <v>0</v>
      </c>
      <c r="N35" s="18">
        <f t="shared" si="2"/>
        <v>0</v>
      </c>
      <c r="O35" s="18">
        <f t="shared" si="2"/>
        <v>1.1641532182693481E-10</v>
      </c>
    </row>
    <row r="36" spans="1:15" ht="45" x14ac:dyDescent="0.2">
      <c r="A36" s="15" t="s">
        <v>46</v>
      </c>
      <c r="B36" s="15" t="s">
        <v>47</v>
      </c>
      <c r="C36" s="16" t="s">
        <v>48</v>
      </c>
      <c r="D36" s="17">
        <v>8639802.7200000007</v>
      </c>
      <c r="E36" s="17">
        <v>8380608.6399999997</v>
      </c>
      <c r="F36" s="17">
        <v>259194.08</v>
      </c>
      <c r="G36" s="17">
        <v>8639802.7200000007</v>
      </c>
      <c r="H36" s="17"/>
      <c r="I36" s="17">
        <f t="shared" si="0"/>
        <v>8639802.7200000007</v>
      </c>
      <c r="J36" s="17">
        <v>8380608.6399999997</v>
      </c>
      <c r="K36" s="17">
        <f>G36-J36</f>
        <v>259194.08000000101</v>
      </c>
      <c r="L36" s="16" t="s">
        <v>29</v>
      </c>
      <c r="M36" s="18">
        <f t="shared" si="1"/>
        <v>0</v>
      </c>
      <c r="N36" s="18">
        <f t="shared" si="2"/>
        <v>0</v>
      </c>
      <c r="O36" s="18">
        <f t="shared" si="2"/>
        <v>-1.0186340659856796E-9</v>
      </c>
    </row>
    <row r="37" spans="1:15" ht="45" x14ac:dyDescent="0.2">
      <c r="A37" s="15" t="s">
        <v>46</v>
      </c>
      <c r="B37" s="15" t="s">
        <v>47</v>
      </c>
      <c r="C37" s="16" t="s">
        <v>48</v>
      </c>
      <c r="D37" s="17">
        <v>5174641.2</v>
      </c>
      <c r="E37" s="17">
        <v>4302344.55</v>
      </c>
      <c r="F37" s="17">
        <f>D37-E37</f>
        <v>872296.65000000037</v>
      </c>
      <c r="G37" s="17">
        <v>4435406.75</v>
      </c>
      <c r="H37" s="17"/>
      <c r="I37" s="17">
        <f t="shared" si="0"/>
        <v>4435406.75</v>
      </c>
      <c r="J37" s="17">
        <v>4302344.55</v>
      </c>
      <c r="K37" s="17">
        <v>133062.20000000001</v>
      </c>
      <c r="L37" s="16" t="s">
        <v>41</v>
      </c>
      <c r="M37" s="18">
        <f t="shared" si="1"/>
        <v>739234.45000000019</v>
      </c>
      <c r="N37" s="18">
        <f t="shared" si="2"/>
        <v>0</v>
      </c>
      <c r="O37" s="18">
        <f t="shared" si="2"/>
        <v>739234.45000000042</v>
      </c>
    </row>
    <row r="38" spans="1:15" ht="45" x14ac:dyDescent="0.2">
      <c r="A38" s="15" t="s">
        <v>46</v>
      </c>
      <c r="B38" s="15" t="s">
        <v>47</v>
      </c>
      <c r="C38" s="16" t="s">
        <v>48</v>
      </c>
      <c r="D38" s="17">
        <v>3696172.29</v>
      </c>
      <c r="E38" s="17">
        <v>3585287.12</v>
      </c>
      <c r="F38" s="17">
        <v>110885.17</v>
      </c>
      <c r="G38" s="17">
        <v>3696172.29</v>
      </c>
      <c r="H38" s="17"/>
      <c r="I38" s="17">
        <f t="shared" si="0"/>
        <v>3696172.29</v>
      </c>
      <c r="J38" s="17">
        <f>E38</f>
        <v>3585287.12</v>
      </c>
      <c r="K38" s="17">
        <f>G38-J38</f>
        <v>110885.16999999993</v>
      </c>
      <c r="L38" s="16" t="s">
        <v>55</v>
      </c>
      <c r="M38" s="18">
        <f t="shared" si="1"/>
        <v>0</v>
      </c>
      <c r="N38" s="18">
        <f t="shared" si="2"/>
        <v>0</v>
      </c>
      <c r="O38" s="18">
        <f t="shared" si="2"/>
        <v>0</v>
      </c>
    </row>
    <row r="39" spans="1:15" ht="45" x14ac:dyDescent="0.2">
      <c r="A39" s="15" t="s">
        <v>46</v>
      </c>
      <c r="B39" s="15" t="s">
        <v>47</v>
      </c>
      <c r="C39" s="16" t="s">
        <v>48</v>
      </c>
      <c r="D39" s="17">
        <v>4712619.67</v>
      </c>
      <c r="E39" s="17">
        <v>4571241.08</v>
      </c>
      <c r="F39" s="17">
        <v>141378.59</v>
      </c>
      <c r="G39" s="17">
        <v>4712619.67</v>
      </c>
      <c r="H39" s="17"/>
      <c r="I39" s="17">
        <f t="shared" si="0"/>
        <v>4712619.67</v>
      </c>
      <c r="J39" s="17">
        <f>E39</f>
        <v>4571241.08</v>
      </c>
      <c r="K39" s="17">
        <f>G39-J39</f>
        <v>141378.58999999985</v>
      </c>
      <c r="L39" s="16" t="s">
        <v>30</v>
      </c>
      <c r="M39" s="18">
        <f t="shared" si="1"/>
        <v>0</v>
      </c>
      <c r="N39" s="18">
        <f t="shared" si="2"/>
        <v>0</v>
      </c>
      <c r="O39" s="18">
        <f t="shared" si="2"/>
        <v>0</v>
      </c>
    </row>
    <row r="40" spans="1:15" ht="45" x14ac:dyDescent="0.2">
      <c r="A40" s="15" t="s">
        <v>46</v>
      </c>
      <c r="B40" s="15" t="s">
        <v>47</v>
      </c>
      <c r="C40" s="16" t="s">
        <v>48</v>
      </c>
      <c r="D40" s="17">
        <v>3696172.29</v>
      </c>
      <c r="E40" s="17">
        <v>3585287.12</v>
      </c>
      <c r="F40" s="17">
        <v>110885.17</v>
      </c>
      <c r="G40" s="17">
        <v>3696172.29</v>
      </c>
      <c r="H40" s="17"/>
      <c r="I40" s="17">
        <f t="shared" si="0"/>
        <v>3696172.29</v>
      </c>
      <c r="J40" s="17">
        <v>3585287.12</v>
      </c>
      <c r="K40" s="17">
        <v>110885.17</v>
      </c>
      <c r="L40" s="16" t="s">
        <v>56</v>
      </c>
      <c r="M40" s="18">
        <f t="shared" si="1"/>
        <v>0</v>
      </c>
      <c r="N40" s="18">
        <f t="shared" si="2"/>
        <v>0</v>
      </c>
      <c r="O40" s="18">
        <f t="shared" si="2"/>
        <v>0</v>
      </c>
    </row>
    <row r="41" spans="1:15" ht="45" x14ac:dyDescent="0.2">
      <c r="A41" s="15" t="s">
        <v>46</v>
      </c>
      <c r="B41" s="15" t="s">
        <v>47</v>
      </c>
      <c r="C41" s="16" t="s">
        <v>48</v>
      </c>
      <c r="D41" s="17">
        <v>4065789.52</v>
      </c>
      <c r="E41" s="17">
        <v>3943815.83</v>
      </c>
      <c r="F41" s="17">
        <v>121973.69</v>
      </c>
      <c r="G41" s="17">
        <v>4065789.52</v>
      </c>
      <c r="H41" s="17"/>
      <c r="I41" s="17">
        <f t="shared" si="0"/>
        <v>4065789.52</v>
      </c>
      <c r="J41" s="17">
        <v>3943815.83</v>
      </c>
      <c r="K41" s="17">
        <f>G41-J41</f>
        <v>121973.68999999994</v>
      </c>
      <c r="L41" s="16" t="s">
        <v>57</v>
      </c>
      <c r="M41" s="18">
        <f t="shared" si="1"/>
        <v>0</v>
      </c>
      <c r="N41" s="18">
        <f t="shared" si="2"/>
        <v>0</v>
      </c>
      <c r="O41" s="18">
        <f t="shared" si="2"/>
        <v>0</v>
      </c>
    </row>
    <row r="42" spans="1:15" ht="45" x14ac:dyDescent="0.2">
      <c r="A42" s="15" t="s">
        <v>46</v>
      </c>
      <c r="B42" s="15" t="s">
        <v>47</v>
      </c>
      <c r="C42" s="16" t="s">
        <v>48</v>
      </c>
      <c r="D42" s="17">
        <v>4435406.75</v>
      </c>
      <c r="E42" s="17">
        <v>4302344.55</v>
      </c>
      <c r="F42" s="17">
        <v>133062.20000000001</v>
      </c>
      <c r="G42" s="17">
        <v>4435406.75</v>
      </c>
      <c r="H42" s="17"/>
      <c r="I42" s="17">
        <f t="shared" si="0"/>
        <v>4435406.75</v>
      </c>
      <c r="J42" s="17">
        <f>E42</f>
        <v>4302344.55</v>
      </c>
      <c r="K42" s="17">
        <f>G42-J42</f>
        <v>133062.20000000019</v>
      </c>
      <c r="L42" s="16" t="s">
        <v>58</v>
      </c>
      <c r="M42" s="18">
        <f t="shared" si="1"/>
        <v>0</v>
      </c>
      <c r="N42" s="18">
        <f t="shared" si="2"/>
        <v>0</v>
      </c>
      <c r="O42" s="18">
        <f t="shared" si="2"/>
        <v>0</v>
      </c>
    </row>
    <row r="43" spans="1:15" ht="45" x14ac:dyDescent="0.2">
      <c r="A43" s="15" t="s">
        <v>46</v>
      </c>
      <c r="B43" s="15" t="s">
        <v>47</v>
      </c>
      <c r="C43" s="16" t="s">
        <v>48</v>
      </c>
      <c r="D43" s="17">
        <v>2217703.37</v>
      </c>
      <c r="E43" s="17">
        <v>2151172.0699999998</v>
      </c>
      <c r="F43" s="17">
        <f>D43-E43</f>
        <v>66531.300000000279</v>
      </c>
      <c r="G43" s="17">
        <v>2217703.17</v>
      </c>
      <c r="H43" s="17"/>
      <c r="I43" s="17">
        <f t="shared" si="0"/>
        <v>2217703.17</v>
      </c>
      <c r="J43" s="17">
        <v>2151172.0699999998</v>
      </c>
      <c r="K43" s="17">
        <f>G43-J43</f>
        <v>66531.100000000093</v>
      </c>
      <c r="L43" s="16" t="s">
        <v>59</v>
      </c>
      <c r="M43" s="18">
        <f t="shared" si="1"/>
        <v>0.20000000018626451</v>
      </c>
      <c r="N43" s="18">
        <f t="shared" si="2"/>
        <v>0</v>
      </c>
      <c r="O43" s="18">
        <f t="shared" si="2"/>
        <v>0.20000000018626451</v>
      </c>
    </row>
    <row r="44" spans="1:15" ht="45" x14ac:dyDescent="0.2">
      <c r="A44" s="15" t="s">
        <v>46</v>
      </c>
      <c r="B44" s="15" t="s">
        <v>47</v>
      </c>
      <c r="C44" s="16" t="s">
        <v>48</v>
      </c>
      <c r="D44" s="17">
        <v>5913875.6600000001</v>
      </c>
      <c r="E44" s="17">
        <v>5377930.6799999997</v>
      </c>
      <c r="F44" s="17">
        <f>D44-E44</f>
        <v>535944.98000000045</v>
      </c>
      <c r="G44" s="17">
        <v>5544258.4299999997</v>
      </c>
      <c r="H44" s="17"/>
      <c r="I44" s="17">
        <f t="shared" si="0"/>
        <v>5544258.4299999997</v>
      </c>
      <c r="J44" s="17">
        <f>E44</f>
        <v>5377930.6799999997</v>
      </c>
      <c r="K44" s="17">
        <f>G44-J44</f>
        <v>166327.75</v>
      </c>
      <c r="L44" s="16" t="s">
        <v>60</v>
      </c>
      <c r="M44" s="18">
        <f t="shared" si="1"/>
        <v>369617.23000000045</v>
      </c>
      <c r="N44" s="18">
        <f t="shared" si="2"/>
        <v>0</v>
      </c>
      <c r="O44" s="18">
        <f t="shared" si="2"/>
        <v>369617.23000000045</v>
      </c>
    </row>
    <row r="45" spans="1:15" ht="45" x14ac:dyDescent="0.2">
      <c r="A45" s="15" t="s">
        <v>46</v>
      </c>
      <c r="B45" s="15" t="s">
        <v>47</v>
      </c>
      <c r="C45" s="16" t="s">
        <v>48</v>
      </c>
      <c r="D45" s="17">
        <v>4574013.21</v>
      </c>
      <c r="E45" s="17">
        <v>4436792.8099999996</v>
      </c>
      <c r="F45" s="17">
        <v>137220.4</v>
      </c>
      <c r="G45" s="17">
        <v>4574013.21</v>
      </c>
      <c r="H45" s="17"/>
      <c r="I45" s="17">
        <f t="shared" si="0"/>
        <v>4574013.21</v>
      </c>
      <c r="J45" s="17">
        <f>E45</f>
        <v>4436792.8099999996</v>
      </c>
      <c r="K45" s="17">
        <f>G45-J45</f>
        <v>137220.40000000037</v>
      </c>
      <c r="L45" s="16" t="s">
        <v>61</v>
      </c>
      <c r="M45" s="18">
        <f t="shared" si="1"/>
        <v>0</v>
      </c>
      <c r="N45" s="18">
        <f t="shared" si="2"/>
        <v>0</v>
      </c>
      <c r="O45" s="18">
        <f t="shared" si="2"/>
        <v>-3.7834979593753815E-10</v>
      </c>
    </row>
    <row r="46" spans="1:15" ht="45" x14ac:dyDescent="0.2">
      <c r="A46" s="15" t="s">
        <v>46</v>
      </c>
      <c r="B46" s="15" t="s">
        <v>47</v>
      </c>
      <c r="C46" s="16" t="s">
        <v>48</v>
      </c>
      <c r="D46" s="17">
        <v>2587320.6</v>
      </c>
      <c r="E46" s="17">
        <v>2509700.98</v>
      </c>
      <c r="F46" s="17">
        <v>77619.62</v>
      </c>
      <c r="G46" s="17">
        <v>2587320.6</v>
      </c>
      <c r="H46" s="17"/>
      <c r="I46" s="17">
        <f t="shared" si="0"/>
        <v>2587320.6</v>
      </c>
      <c r="J46" s="17">
        <f>E46</f>
        <v>2509700.98</v>
      </c>
      <c r="K46" s="17">
        <f>G46-J46</f>
        <v>77619.620000000112</v>
      </c>
      <c r="L46" s="16" t="s">
        <v>62</v>
      </c>
      <c r="M46" s="18">
        <f t="shared" si="1"/>
        <v>0</v>
      </c>
      <c r="N46" s="18">
        <f t="shared" si="2"/>
        <v>0</v>
      </c>
      <c r="O46" s="18">
        <f t="shared" si="2"/>
        <v>-1.1641532182693481E-10</v>
      </c>
    </row>
    <row r="47" spans="1:15" ht="45" x14ac:dyDescent="0.2">
      <c r="A47" s="15" t="s">
        <v>46</v>
      </c>
      <c r="B47" s="15" t="s">
        <v>47</v>
      </c>
      <c r="C47" s="16" t="s">
        <v>48</v>
      </c>
      <c r="D47" s="17">
        <v>4574013.21</v>
      </c>
      <c r="E47" s="17">
        <v>4436792.8099999996</v>
      </c>
      <c r="F47" s="17">
        <v>137220.4</v>
      </c>
      <c r="G47" s="17">
        <v>4574013.21</v>
      </c>
      <c r="H47" s="17"/>
      <c r="I47" s="17">
        <f t="shared" si="0"/>
        <v>4574013.21</v>
      </c>
      <c r="J47" s="17">
        <f>E47</f>
        <v>4436792.8099999996</v>
      </c>
      <c r="K47" s="17">
        <f>G47-J47</f>
        <v>137220.40000000037</v>
      </c>
      <c r="L47" s="16" t="s">
        <v>31</v>
      </c>
      <c r="M47" s="18">
        <f t="shared" si="1"/>
        <v>0</v>
      </c>
      <c r="N47" s="18">
        <f t="shared" si="2"/>
        <v>0</v>
      </c>
      <c r="O47" s="18">
        <f t="shared" si="2"/>
        <v>-3.7834979593753815E-10</v>
      </c>
    </row>
    <row r="48" spans="1:15" ht="45" x14ac:dyDescent="0.2">
      <c r="A48" s="15" t="s">
        <v>46</v>
      </c>
      <c r="B48" s="15" t="s">
        <v>47</v>
      </c>
      <c r="C48" s="16" t="s">
        <v>48</v>
      </c>
      <c r="D48" s="17">
        <v>4435406.75</v>
      </c>
      <c r="E48" s="17">
        <v>4302344.55</v>
      </c>
      <c r="F48" s="17">
        <v>133062.20000000001</v>
      </c>
      <c r="G48" s="17">
        <v>4435406.75</v>
      </c>
      <c r="H48" s="17"/>
      <c r="I48" s="17">
        <f t="shared" si="0"/>
        <v>4435406.75</v>
      </c>
      <c r="J48" s="17">
        <f>E48</f>
        <v>4302344.55</v>
      </c>
      <c r="K48" s="17">
        <f>G48-J48</f>
        <v>133062.20000000019</v>
      </c>
      <c r="L48" s="16" t="s">
        <v>63</v>
      </c>
      <c r="M48" s="18">
        <f t="shared" si="1"/>
        <v>0</v>
      </c>
      <c r="N48" s="18">
        <f t="shared" si="2"/>
        <v>0</v>
      </c>
      <c r="O48" s="18">
        <f t="shared" si="2"/>
        <v>0</v>
      </c>
    </row>
    <row r="49" spans="1:15" ht="45" x14ac:dyDescent="0.2">
      <c r="A49" s="15" t="s">
        <v>46</v>
      </c>
      <c r="B49" s="15" t="s">
        <v>47</v>
      </c>
      <c r="C49" s="16" t="s">
        <v>48</v>
      </c>
      <c r="D49" s="17">
        <v>7115131.6600000001</v>
      </c>
      <c r="E49" s="17">
        <v>6901677.71</v>
      </c>
      <c r="F49" s="17">
        <v>213453.95</v>
      </c>
      <c r="G49" s="17">
        <v>7115131.6600000001</v>
      </c>
      <c r="H49" s="17"/>
      <c r="I49" s="17">
        <f t="shared" si="0"/>
        <v>7115131.6600000001</v>
      </c>
      <c r="J49" s="17">
        <f>E49</f>
        <v>6901677.71</v>
      </c>
      <c r="K49" s="17">
        <f>G49-J49</f>
        <v>213453.95000000019</v>
      </c>
      <c r="L49" s="16" t="s">
        <v>64</v>
      </c>
      <c r="M49" s="18">
        <f t="shared" si="1"/>
        <v>0</v>
      </c>
      <c r="N49" s="18">
        <f t="shared" si="2"/>
        <v>0</v>
      </c>
      <c r="O49" s="18">
        <f t="shared" si="2"/>
        <v>0</v>
      </c>
    </row>
    <row r="50" spans="1:15" ht="45" x14ac:dyDescent="0.2">
      <c r="A50" s="15" t="s">
        <v>46</v>
      </c>
      <c r="B50" s="15" t="s">
        <v>47</v>
      </c>
      <c r="C50" s="16" t="s">
        <v>48</v>
      </c>
      <c r="D50" s="17">
        <v>2749028.14</v>
      </c>
      <c r="E50" s="17">
        <v>2666557.2999999998</v>
      </c>
      <c r="F50" s="17">
        <v>82470.84</v>
      </c>
      <c r="G50" s="17">
        <v>2749028.14</v>
      </c>
      <c r="H50" s="17"/>
      <c r="I50" s="17">
        <f t="shared" si="0"/>
        <v>2749028.1399999997</v>
      </c>
      <c r="J50" s="17">
        <v>2666557.2999999998</v>
      </c>
      <c r="K50" s="17">
        <v>82470.84</v>
      </c>
      <c r="L50" s="16" t="s">
        <v>65</v>
      </c>
      <c r="M50" s="18">
        <f t="shared" si="1"/>
        <v>0</v>
      </c>
      <c r="N50" s="18">
        <f t="shared" si="2"/>
        <v>0</v>
      </c>
      <c r="O50" s="18">
        <f t="shared" si="2"/>
        <v>0</v>
      </c>
    </row>
    <row r="51" spans="1:15" ht="45" x14ac:dyDescent="0.2">
      <c r="A51" s="15" t="s">
        <v>46</v>
      </c>
      <c r="B51" s="15" t="s">
        <v>47</v>
      </c>
      <c r="C51" s="16" t="s">
        <v>48</v>
      </c>
      <c r="D51" s="17">
        <v>2956937.83</v>
      </c>
      <c r="E51" s="17">
        <v>2868229.7</v>
      </c>
      <c r="F51" s="17">
        <v>88708.13</v>
      </c>
      <c r="G51" s="17">
        <v>2956937.83</v>
      </c>
      <c r="H51" s="17"/>
      <c r="I51" s="17">
        <f t="shared" si="0"/>
        <v>2956937.83</v>
      </c>
      <c r="J51" s="17">
        <v>2868229.7</v>
      </c>
      <c r="K51" s="17">
        <f>G51-J51</f>
        <v>88708.129999999888</v>
      </c>
      <c r="L51" s="16" t="s">
        <v>42</v>
      </c>
      <c r="M51" s="18">
        <f t="shared" si="1"/>
        <v>0</v>
      </c>
      <c r="N51" s="18">
        <f t="shared" si="2"/>
        <v>0</v>
      </c>
      <c r="O51" s="18">
        <f t="shared" si="2"/>
        <v>1.1641532182693481E-10</v>
      </c>
    </row>
    <row r="52" spans="1:15" ht="45" x14ac:dyDescent="0.2">
      <c r="A52" s="15" t="s">
        <v>46</v>
      </c>
      <c r="B52" s="15" t="s">
        <v>47</v>
      </c>
      <c r="C52" s="16" t="s">
        <v>48</v>
      </c>
      <c r="D52" s="17">
        <v>7761961.8099999996</v>
      </c>
      <c r="E52" s="17">
        <v>7529102.96</v>
      </c>
      <c r="F52" s="17">
        <v>232858.85</v>
      </c>
      <c r="G52" s="17">
        <v>7761961.8099999996</v>
      </c>
      <c r="H52" s="17"/>
      <c r="I52" s="17">
        <f t="shared" si="0"/>
        <v>7761961.8099999996</v>
      </c>
      <c r="J52" s="17">
        <v>7529102.96</v>
      </c>
      <c r="K52" s="17">
        <f>G52-J52</f>
        <v>232858.84999999963</v>
      </c>
      <c r="L52" s="16" t="s">
        <v>26</v>
      </c>
      <c r="M52" s="18">
        <f t="shared" si="1"/>
        <v>0</v>
      </c>
      <c r="N52" s="18">
        <f t="shared" si="2"/>
        <v>0</v>
      </c>
      <c r="O52" s="18">
        <f t="shared" si="2"/>
        <v>3.7834979593753815E-10</v>
      </c>
    </row>
    <row r="53" spans="1:15" ht="45" x14ac:dyDescent="0.2">
      <c r="A53" s="15" t="s">
        <v>46</v>
      </c>
      <c r="B53" s="15" t="s">
        <v>47</v>
      </c>
      <c r="C53" s="16" t="s">
        <v>48</v>
      </c>
      <c r="D53" s="17">
        <v>2541118.4500000002</v>
      </c>
      <c r="E53" s="17">
        <v>2464884.9</v>
      </c>
      <c r="F53" s="17">
        <v>76233.55</v>
      </c>
      <c r="G53" s="17">
        <v>2541118.4500000002</v>
      </c>
      <c r="H53" s="17"/>
      <c r="I53" s="17">
        <f t="shared" si="0"/>
        <v>2541118.4500000002</v>
      </c>
      <c r="J53" s="17">
        <f>E53</f>
        <v>2464884.9</v>
      </c>
      <c r="K53" s="17">
        <f>G53-J53</f>
        <v>76233.550000000279</v>
      </c>
      <c r="L53" s="16" t="s">
        <v>66</v>
      </c>
      <c r="M53" s="18">
        <f t="shared" si="1"/>
        <v>0</v>
      </c>
      <c r="N53" s="18">
        <f t="shared" si="2"/>
        <v>0</v>
      </c>
      <c r="O53" s="18">
        <f t="shared" si="2"/>
        <v>-2.7648638933897018E-10</v>
      </c>
    </row>
    <row r="54" spans="1:15" ht="45" x14ac:dyDescent="0.2">
      <c r="A54" s="15" t="s">
        <v>46</v>
      </c>
      <c r="B54" s="15" t="s">
        <v>47</v>
      </c>
      <c r="C54" s="16" t="s">
        <v>48</v>
      </c>
      <c r="D54" s="17">
        <v>1848086.14</v>
      </c>
      <c r="E54" s="17">
        <v>1792643.56</v>
      </c>
      <c r="F54" s="17">
        <v>55442.58</v>
      </c>
      <c r="G54" s="17">
        <v>1848086.14</v>
      </c>
      <c r="H54" s="17"/>
      <c r="I54" s="17">
        <f t="shared" si="0"/>
        <v>1848086.14</v>
      </c>
      <c r="J54" s="17">
        <v>1792643.56</v>
      </c>
      <c r="K54" s="17">
        <f>G54-J54</f>
        <v>55442.579999999842</v>
      </c>
      <c r="L54" s="16" t="s">
        <v>67</v>
      </c>
      <c r="M54" s="18">
        <f t="shared" si="1"/>
        <v>0</v>
      </c>
      <c r="N54" s="18">
        <f t="shared" si="2"/>
        <v>0</v>
      </c>
      <c r="O54" s="18">
        <f t="shared" si="2"/>
        <v>1.6007106751203537E-10</v>
      </c>
    </row>
    <row r="55" spans="1:15" ht="45" x14ac:dyDescent="0.2">
      <c r="A55" s="15" t="s">
        <v>46</v>
      </c>
      <c r="B55" s="15" t="s">
        <v>47</v>
      </c>
      <c r="C55" s="16" t="s">
        <v>48</v>
      </c>
      <c r="D55" s="17">
        <v>2956937.83</v>
      </c>
      <c r="E55" s="17">
        <v>2868229.71</v>
      </c>
      <c r="F55" s="17">
        <f>D55-E55</f>
        <v>88708.120000000112</v>
      </c>
      <c r="G55" s="17">
        <v>2956937.83</v>
      </c>
      <c r="H55" s="17"/>
      <c r="I55" s="17">
        <f t="shared" si="0"/>
        <v>2956937.83</v>
      </c>
      <c r="J55" s="17">
        <f>E55</f>
        <v>2868229.71</v>
      </c>
      <c r="K55" s="17">
        <f>G55-J55</f>
        <v>88708.120000000112</v>
      </c>
      <c r="L55" s="16" t="s">
        <v>68</v>
      </c>
      <c r="M55" s="18">
        <f t="shared" si="1"/>
        <v>0</v>
      </c>
      <c r="N55" s="18">
        <f t="shared" si="2"/>
        <v>0</v>
      </c>
      <c r="O55" s="18">
        <f t="shared" si="2"/>
        <v>0</v>
      </c>
    </row>
    <row r="56" spans="1:15" ht="45" x14ac:dyDescent="0.2">
      <c r="A56" s="15" t="s">
        <v>46</v>
      </c>
      <c r="B56" s="15" t="s">
        <v>47</v>
      </c>
      <c r="C56" s="16" t="s">
        <v>48</v>
      </c>
      <c r="D56" s="17">
        <v>2541118.4500000002</v>
      </c>
      <c r="E56" s="17">
        <v>2464884.9</v>
      </c>
      <c r="F56" s="17">
        <v>76233.55</v>
      </c>
      <c r="G56" s="17">
        <v>2541118.4500000002</v>
      </c>
      <c r="H56" s="17"/>
      <c r="I56" s="17">
        <f t="shared" si="0"/>
        <v>2541118.4500000002</v>
      </c>
      <c r="J56" s="17">
        <v>2464884.9</v>
      </c>
      <c r="K56" s="17">
        <f>G56-J56</f>
        <v>76233.550000000279</v>
      </c>
      <c r="L56" s="16" t="s">
        <v>21</v>
      </c>
      <c r="M56" s="18">
        <f t="shared" si="1"/>
        <v>0</v>
      </c>
      <c r="N56" s="18">
        <f t="shared" si="2"/>
        <v>0</v>
      </c>
      <c r="O56" s="18">
        <f t="shared" si="2"/>
        <v>-2.7648638933897018E-10</v>
      </c>
    </row>
    <row r="57" spans="1:15" ht="45" x14ac:dyDescent="0.2">
      <c r="A57" s="15" t="s">
        <v>46</v>
      </c>
      <c r="B57" s="15" t="s">
        <v>47</v>
      </c>
      <c r="C57" s="16" t="s">
        <v>48</v>
      </c>
      <c r="D57" s="17">
        <v>1570873.22</v>
      </c>
      <c r="E57" s="17">
        <v>1523747.02</v>
      </c>
      <c r="F57" s="17">
        <v>47126.2</v>
      </c>
      <c r="G57" s="17">
        <v>1570873.22</v>
      </c>
      <c r="H57" s="17"/>
      <c r="I57" s="17">
        <f t="shared" si="0"/>
        <v>1570873.22</v>
      </c>
      <c r="J57" s="17">
        <v>1523747.02</v>
      </c>
      <c r="K57" s="17">
        <f>G57-J57</f>
        <v>47126.199999999953</v>
      </c>
      <c r="L57" s="16" t="s">
        <v>22</v>
      </c>
      <c r="M57" s="18">
        <f t="shared" si="1"/>
        <v>0</v>
      </c>
      <c r="N57" s="18">
        <f t="shared" si="2"/>
        <v>0</v>
      </c>
      <c r="O57" s="18">
        <f t="shared" si="2"/>
        <v>0</v>
      </c>
    </row>
    <row r="58" spans="1:15" ht="45" x14ac:dyDescent="0.2">
      <c r="A58" s="15" t="s">
        <v>46</v>
      </c>
      <c r="B58" s="15" t="s">
        <v>47</v>
      </c>
      <c r="C58" s="16" t="s">
        <v>48</v>
      </c>
      <c r="D58" s="17">
        <v>1478468.92</v>
      </c>
      <c r="E58" s="17">
        <v>1434114.85</v>
      </c>
      <c r="F58" s="17">
        <v>44354.07</v>
      </c>
      <c r="G58" s="17">
        <v>1478468.92</v>
      </c>
      <c r="H58" s="17"/>
      <c r="I58" s="17">
        <f t="shared" si="0"/>
        <v>1478468.92</v>
      </c>
      <c r="J58" s="17">
        <v>1434114.85</v>
      </c>
      <c r="K58" s="17">
        <f>G58-J58</f>
        <v>44354.069999999832</v>
      </c>
      <c r="L58" s="16" t="s">
        <v>69</v>
      </c>
      <c r="M58" s="18">
        <f t="shared" si="1"/>
        <v>0</v>
      </c>
      <c r="N58" s="18">
        <f t="shared" si="2"/>
        <v>0</v>
      </c>
      <c r="O58" s="18">
        <f t="shared" si="2"/>
        <v>1.673470251262188E-10</v>
      </c>
    </row>
    <row r="59" spans="1:15" ht="45" x14ac:dyDescent="0.2">
      <c r="A59" s="15" t="s">
        <v>70</v>
      </c>
      <c r="B59" s="15" t="s">
        <v>71</v>
      </c>
      <c r="C59" s="16" t="s">
        <v>72</v>
      </c>
      <c r="D59" s="17">
        <v>600000</v>
      </c>
      <c r="E59" s="17">
        <v>0</v>
      </c>
      <c r="F59" s="17">
        <v>0</v>
      </c>
      <c r="G59" s="17">
        <v>600000</v>
      </c>
      <c r="H59" s="17"/>
      <c r="I59" s="17">
        <f t="shared" si="0"/>
        <v>0</v>
      </c>
      <c r="J59" s="17">
        <v>0</v>
      </c>
      <c r="K59" s="17">
        <v>0</v>
      </c>
      <c r="L59" s="16" t="s">
        <v>53</v>
      </c>
      <c r="M59" s="18">
        <f t="shared" si="1"/>
        <v>0</v>
      </c>
      <c r="N59" s="18">
        <f t="shared" si="2"/>
        <v>0</v>
      </c>
      <c r="O59" s="18">
        <f t="shared" si="2"/>
        <v>0</v>
      </c>
    </row>
    <row r="60" spans="1:15" ht="45" x14ac:dyDescent="0.2">
      <c r="A60" s="15" t="s">
        <v>70</v>
      </c>
      <c r="B60" s="15" t="s">
        <v>71</v>
      </c>
      <c r="C60" s="16" t="s">
        <v>72</v>
      </c>
      <c r="D60" s="17">
        <v>1700000</v>
      </c>
      <c r="E60" s="17">
        <v>0</v>
      </c>
      <c r="F60" s="17">
        <v>0</v>
      </c>
      <c r="G60" s="17">
        <v>1700000</v>
      </c>
      <c r="H60" s="17"/>
      <c r="I60" s="17">
        <f t="shared" si="0"/>
        <v>0</v>
      </c>
      <c r="J60" s="17">
        <v>0</v>
      </c>
      <c r="K60" s="17">
        <v>0</v>
      </c>
      <c r="L60" s="16" t="s">
        <v>41</v>
      </c>
      <c r="M60" s="18">
        <f t="shared" si="1"/>
        <v>0</v>
      </c>
      <c r="N60" s="18">
        <f t="shared" si="2"/>
        <v>0</v>
      </c>
      <c r="O60" s="18">
        <f t="shared" si="2"/>
        <v>0</v>
      </c>
    </row>
    <row r="61" spans="1:15" ht="45" x14ac:dyDescent="0.2">
      <c r="A61" s="15" t="s">
        <v>70</v>
      </c>
      <c r="B61" s="15" t="s">
        <v>71</v>
      </c>
      <c r="C61" s="16" t="s">
        <v>72</v>
      </c>
      <c r="D61" s="17">
        <v>1100000</v>
      </c>
      <c r="E61" s="17">
        <v>0</v>
      </c>
      <c r="F61" s="17">
        <v>0</v>
      </c>
      <c r="G61" s="17">
        <v>1100000</v>
      </c>
      <c r="H61" s="17"/>
      <c r="I61" s="17">
        <f t="shared" si="0"/>
        <v>0</v>
      </c>
      <c r="J61" s="17">
        <v>0</v>
      </c>
      <c r="K61" s="17">
        <v>0</v>
      </c>
      <c r="L61" s="16" t="s">
        <v>55</v>
      </c>
      <c r="M61" s="18">
        <f t="shared" si="1"/>
        <v>0</v>
      </c>
      <c r="N61" s="18">
        <f t="shared" si="2"/>
        <v>0</v>
      </c>
      <c r="O61" s="18">
        <f t="shared" si="2"/>
        <v>0</v>
      </c>
    </row>
    <row r="62" spans="1:15" ht="45" x14ac:dyDescent="0.2">
      <c r="A62" s="15" t="s">
        <v>70</v>
      </c>
      <c r="B62" s="15" t="s">
        <v>71</v>
      </c>
      <c r="C62" s="16" t="s">
        <v>72</v>
      </c>
      <c r="D62" s="17">
        <v>1100000</v>
      </c>
      <c r="E62" s="17">
        <v>0</v>
      </c>
      <c r="F62" s="17">
        <v>0</v>
      </c>
      <c r="G62" s="17">
        <v>1100000</v>
      </c>
      <c r="H62" s="17"/>
      <c r="I62" s="17">
        <f t="shared" si="0"/>
        <v>0</v>
      </c>
      <c r="J62" s="17">
        <v>0</v>
      </c>
      <c r="K62" s="17">
        <v>0</v>
      </c>
      <c r="L62" s="16" t="s">
        <v>30</v>
      </c>
      <c r="M62" s="18">
        <f t="shared" si="1"/>
        <v>0</v>
      </c>
      <c r="N62" s="18">
        <f t="shared" si="2"/>
        <v>0</v>
      </c>
      <c r="O62" s="18">
        <f t="shared" si="2"/>
        <v>0</v>
      </c>
    </row>
    <row r="63" spans="1:15" ht="45" x14ac:dyDescent="0.2">
      <c r="A63" s="15" t="s">
        <v>70</v>
      </c>
      <c r="B63" s="15" t="s">
        <v>71</v>
      </c>
      <c r="C63" s="16" t="s">
        <v>72</v>
      </c>
      <c r="D63" s="17">
        <v>1100000</v>
      </c>
      <c r="E63" s="17">
        <v>0</v>
      </c>
      <c r="F63" s="17">
        <v>0</v>
      </c>
      <c r="G63" s="17">
        <v>1100000</v>
      </c>
      <c r="H63" s="17"/>
      <c r="I63" s="17">
        <f t="shared" si="0"/>
        <v>0</v>
      </c>
      <c r="J63" s="17">
        <v>0</v>
      </c>
      <c r="K63" s="17">
        <v>0</v>
      </c>
      <c r="L63" s="16" t="s">
        <v>58</v>
      </c>
      <c r="M63" s="18">
        <f t="shared" si="1"/>
        <v>0</v>
      </c>
      <c r="N63" s="18">
        <f t="shared" si="2"/>
        <v>0</v>
      </c>
      <c r="O63" s="18">
        <f t="shared" si="2"/>
        <v>0</v>
      </c>
    </row>
    <row r="64" spans="1:15" ht="45" x14ac:dyDescent="0.2">
      <c r="A64" s="15" t="s">
        <v>70</v>
      </c>
      <c r="B64" s="15" t="s">
        <v>71</v>
      </c>
      <c r="C64" s="16" t="s">
        <v>72</v>
      </c>
      <c r="D64" s="17">
        <v>1700000</v>
      </c>
      <c r="E64" s="17">
        <v>0</v>
      </c>
      <c r="F64" s="17">
        <v>0</v>
      </c>
      <c r="G64" s="17">
        <v>1700000</v>
      </c>
      <c r="H64" s="17"/>
      <c r="I64" s="17">
        <f t="shared" si="0"/>
        <v>0</v>
      </c>
      <c r="J64" s="17">
        <v>0</v>
      </c>
      <c r="K64" s="17">
        <v>0</v>
      </c>
      <c r="L64" s="16" t="s">
        <v>60</v>
      </c>
      <c r="M64" s="18">
        <f t="shared" si="1"/>
        <v>0</v>
      </c>
      <c r="N64" s="18">
        <f t="shared" si="2"/>
        <v>0</v>
      </c>
      <c r="O64" s="18">
        <f t="shared" si="2"/>
        <v>0</v>
      </c>
    </row>
    <row r="65" spans="1:15" ht="45" x14ac:dyDescent="0.2">
      <c r="A65" s="15" t="s">
        <v>70</v>
      </c>
      <c r="B65" s="15" t="s">
        <v>71</v>
      </c>
      <c r="C65" s="16" t="s">
        <v>72</v>
      </c>
      <c r="D65" s="17">
        <v>600000</v>
      </c>
      <c r="E65" s="17">
        <v>0</v>
      </c>
      <c r="F65" s="17">
        <v>0</v>
      </c>
      <c r="G65" s="17">
        <v>600000</v>
      </c>
      <c r="H65" s="17"/>
      <c r="I65" s="17">
        <f t="shared" si="0"/>
        <v>0</v>
      </c>
      <c r="J65" s="17">
        <v>0</v>
      </c>
      <c r="K65" s="17">
        <v>0</v>
      </c>
      <c r="L65" s="16" t="s">
        <v>61</v>
      </c>
      <c r="M65" s="18">
        <f t="shared" si="1"/>
        <v>0</v>
      </c>
      <c r="N65" s="18">
        <f t="shared" si="2"/>
        <v>0</v>
      </c>
      <c r="O65" s="18">
        <f t="shared" si="2"/>
        <v>0</v>
      </c>
    </row>
    <row r="66" spans="1:15" ht="45" x14ac:dyDescent="0.2">
      <c r="A66" s="15" t="s">
        <v>70</v>
      </c>
      <c r="B66" s="15" t="s">
        <v>71</v>
      </c>
      <c r="C66" s="16" t="s">
        <v>72</v>
      </c>
      <c r="D66" s="17">
        <v>600000</v>
      </c>
      <c r="E66" s="17">
        <v>0</v>
      </c>
      <c r="F66" s="17">
        <v>0</v>
      </c>
      <c r="G66" s="17">
        <v>600000</v>
      </c>
      <c r="H66" s="17"/>
      <c r="I66" s="17">
        <f t="shared" si="0"/>
        <v>0</v>
      </c>
      <c r="J66" s="17">
        <v>0</v>
      </c>
      <c r="K66" s="17">
        <v>0</v>
      </c>
      <c r="L66" s="16" t="s">
        <v>62</v>
      </c>
      <c r="M66" s="18">
        <f t="shared" si="1"/>
        <v>0</v>
      </c>
      <c r="N66" s="18">
        <f t="shared" si="2"/>
        <v>0</v>
      </c>
      <c r="O66" s="18">
        <f t="shared" si="2"/>
        <v>0</v>
      </c>
    </row>
    <row r="67" spans="1:15" ht="45" x14ac:dyDescent="0.2">
      <c r="A67" s="15" t="s">
        <v>70</v>
      </c>
      <c r="B67" s="15" t="s">
        <v>71</v>
      </c>
      <c r="C67" s="16" t="s">
        <v>72</v>
      </c>
      <c r="D67" s="17">
        <v>1700000</v>
      </c>
      <c r="E67" s="17">
        <v>0</v>
      </c>
      <c r="F67" s="17">
        <v>0</v>
      </c>
      <c r="G67" s="17">
        <v>1700000</v>
      </c>
      <c r="H67" s="17"/>
      <c r="I67" s="17">
        <f t="shared" si="0"/>
        <v>0</v>
      </c>
      <c r="J67" s="17">
        <v>0</v>
      </c>
      <c r="K67" s="17">
        <v>0</v>
      </c>
      <c r="L67" s="16" t="s">
        <v>31</v>
      </c>
      <c r="M67" s="18">
        <f t="shared" si="1"/>
        <v>0</v>
      </c>
      <c r="N67" s="18">
        <f t="shared" si="2"/>
        <v>0</v>
      </c>
      <c r="O67" s="18">
        <f t="shared" si="2"/>
        <v>0</v>
      </c>
    </row>
    <row r="68" spans="1:15" ht="45" x14ac:dyDescent="0.2">
      <c r="A68" s="15" t="s">
        <v>70</v>
      </c>
      <c r="B68" s="15" t="s">
        <v>71</v>
      </c>
      <c r="C68" s="16" t="s">
        <v>72</v>
      </c>
      <c r="D68" s="17">
        <v>600000</v>
      </c>
      <c r="E68" s="17">
        <v>0</v>
      </c>
      <c r="F68" s="17">
        <v>0</v>
      </c>
      <c r="G68" s="17">
        <v>600000</v>
      </c>
      <c r="H68" s="17"/>
      <c r="I68" s="17">
        <f t="shared" si="0"/>
        <v>0</v>
      </c>
      <c r="J68" s="17">
        <v>0</v>
      </c>
      <c r="K68" s="17">
        <v>0</v>
      </c>
      <c r="L68" s="16" t="s">
        <v>63</v>
      </c>
      <c r="M68" s="18">
        <f t="shared" si="1"/>
        <v>0</v>
      </c>
      <c r="N68" s="18">
        <f t="shared" si="2"/>
        <v>0</v>
      </c>
      <c r="O68" s="18">
        <f t="shared" si="2"/>
        <v>0</v>
      </c>
    </row>
    <row r="69" spans="1:15" ht="45" x14ac:dyDescent="0.2">
      <c r="A69" s="15" t="s">
        <v>70</v>
      </c>
      <c r="B69" s="15" t="s">
        <v>71</v>
      </c>
      <c r="C69" s="16" t="s">
        <v>72</v>
      </c>
      <c r="D69" s="17">
        <v>1100000</v>
      </c>
      <c r="E69" s="17">
        <v>0</v>
      </c>
      <c r="F69" s="17">
        <v>0</v>
      </c>
      <c r="G69" s="17">
        <v>1100000</v>
      </c>
      <c r="H69" s="17"/>
      <c r="I69" s="17">
        <f t="shared" si="0"/>
        <v>0</v>
      </c>
      <c r="J69" s="17">
        <v>0</v>
      </c>
      <c r="K69" s="17">
        <v>0</v>
      </c>
      <c r="L69" s="16" t="s">
        <v>42</v>
      </c>
      <c r="M69" s="18">
        <f t="shared" si="1"/>
        <v>0</v>
      </c>
      <c r="N69" s="18">
        <f t="shared" si="2"/>
        <v>0</v>
      </c>
      <c r="O69" s="18">
        <f t="shared" si="2"/>
        <v>0</v>
      </c>
    </row>
    <row r="70" spans="1:15" ht="45" x14ac:dyDescent="0.2">
      <c r="A70" s="15" t="s">
        <v>70</v>
      </c>
      <c r="B70" s="15" t="s">
        <v>71</v>
      </c>
      <c r="C70" s="16" t="s">
        <v>72</v>
      </c>
      <c r="D70" s="17">
        <v>1700000</v>
      </c>
      <c r="E70" s="17">
        <v>0</v>
      </c>
      <c r="F70" s="17">
        <v>0</v>
      </c>
      <c r="G70" s="17">
        <v>1700000</v>
      </c>
      <c r="H70" s="17"/>
      <c r="I70" s="17">
        <f t="shared" si="0"/>
        <v>0</v>
      </c>
      <c r="J70" s="17">
        <v>0</v>
      </c>
      <c r="K70" s="17">
        <v>0</v>
      </c>
      <c r="L70" s="16" t="s">
        <v>68</v>
      </c>
      <c r="M70" s="18">
        <f t="shared" si="1"/>
        <v>0</v>
      </c>
      <c r="N70" s="18">
        <f t="shared" si="2"/>
        <v>0</v>
      </c>
      <c r="O70" s="18">
        <f t="shared" si="2"/>
        <v>0</v>
      </c>
    </row>
    <row r="71" spans="1:15" x14ac:dyDescent="0.2">
      <c r="A71" s="19" t="s">
        <v>73</v>
      </c>
      <c r="B71" s="20"/>
      <c r="C71" s="21"/>
      <c r="D71" s="22">
        <f>SUM(D13:D70)</f>
        <v>1914883714.1899998</v>
      </c>
      <c r="E71" s="22">
        <f>SUM(E13:E70)</f>
        <v>193311674.20000005</v>
      </c>
      <c r="F71" s="22">
        <f>SUM(F13:F70)</f>
        <v>1707972039.9900002</v>
      </c>
      <c r="G71" s="22">
        <f>SUM(G13:G70)</f>
        <v>1663612715.5599999</v>
      </c>
      <c r="H71" s="22">
        <f>SUM(H13:H70)</f>
        <v>0</v>
      </c>
      <c r="I71" s="22">
        <f>SUM(I13:I70)</f>
        <v>1650012715.5599999</v>
      </c>
      <c r="J71" s="22">
        <f>SUM(J13:J70)</f>
        <v>193311674.20000005</v>
      </c>
      <c r="K71" s="22">
        <f>SUM(K13:K70)</f>
        <v>1456701041.3600001</v>
      </c>
      <c r="L71" s="21"/>
      <c r="M71" s="18">
        <f t="shared" si="1"/>
        <v>251270998.62999988</v>
      </c>
      <c r="N71" s="18">
        <f t="shared" si="2"/>
        <v>0</v>
      </c>
      <c r="O71" s="18">
        <f t="shared" si="2"/>
        <v>251270998.63000011</v>
      </c>
    </row>
  </sheetData>
  <autoFilter ref="A12:L71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B23" sqref="B13:B23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2541118.4500000002</v>
      </c>
      <c r="E22" s="17">
        <v>2464884.9</v>
      </c>
      <c r="F22" s="17">
        <v>76233.55</v>
      </c>
      <c r="G22" s="17">
        <v>2541118.4500000002</v>
      </c>
      <c r="H22" s="17"/>
      <c r="I22" s="17">
        <f t="shared" ref="I22" si="2">J22+K22</f>
        <v>2541118.4500000002</v>
      </c>
      <c r="J22" s="17">
        <f>E22</f>
        <v>2464884.9</v>
      </c>
      <c r="K22" s="17">
        <f>G22-J22</f>
        <v>76233.550000000279</v>
      </c>
      <c r="L22" s="16" t="s">
        <v>66</v>
      </c>
      <c r="M22" s="18">
        <f t="shared" si="0"/>
        <v>0</v>
      </c>
      <c r="N22" s="18">
        <f t="shared" si="1"/>
        <v>0</v>
      </c>
      <c r="O22" s="18">
        <f t="shared" si="1"/>
        <v>-2.7648638933897018E-10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2541118.4500000002</v>
      </c>
      <c r="E24" s="22">
        <f>SUM(E13:E23)</f>
        <v>2464884.9</v>
      </c>
      <c r="F24" s="22">
        <f>SUM(F13:F23)</f>
        <v>76233.55</v>
      </c>
      <c r="G24" s="22">
        <f>SUM(G13:G23)</f>
        <v>2541118.4500000002</v>
      </c>
      <c r="H24" s="22">
        <f>SUM(H13:H23)</f>
        <v>0</v>
      </c>
      <c r="I24" s="22">
        <f>SUM(I13:I23)</f>
        <v>2541118.4500000002</v>
      </c>
      <c r="J24" s="22">
        <f>SUM(J13:J23)</f>
        <v>2464884.9</v>
      </c>
      <c r="K24" s="22">
        <f>SUM(K13:K23)</f>
        <v>76233.550000000279</v>
      </c>
      <c r="L24" s="21"/>
      <c r="M24" s="18">
        <f t="shared" si="0"/>
        <v>0</v>
      </c>
      <c r="N24" s="18">
        <f t="shared" si="1"/>
        <v>0</v>
      </c>
      <c r="O24" s="18">
        <f t="shared" si="1"/>
        <v>-2.7648638933897018E-10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F18" sqref="F18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1848086.14</v>
      </c>
      <c r="E22" s="17">
        <v>1792643.56</v>
      </c>
      <c r="F22" s="17">
        <v>55442.58</v>
      </c>
      <c r="G22" s="17">
        <v>1848086.14</v>
      </c>
      <c r="H22" s="17"/>
      <c r="I22" s="17">
        <f t="shared" ref="I22" si="2">J22+K22</f>
        <v>1848086.14</v>
      </c>
      <c r="J22" s="17">
        <v>1792643.56</v>
      </c>
      <c r="K22" s="17">
        <f>G22-J22</f>
        <v>55442.579999999842</v>
      </c>
      <c r="L22" s="16" t="s">
        <v>67</v>
      </c>
      <c r="M22" s="18">
        <f t="shared" si="0"/>
        <v>0</v>
      </c>
      <c r="N22" s="18">
        <f t="shared" si="1"/>
        <v>0</v>
      </c>
      <c r="O22" s="18">
        <f t="shared" si="1"/>
        <v>1.6007106751203537E-10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1848086.14</v>
      </c>
      <c r="E24" s="22">
        <f>SUM(E13:E23)</f>
        <v>1792643.56</v>
      </c>
      <c r="F24" s="22">
        <f>SUM(F13:F23)</f>
        <v>55442.58</v>
      </c>
      <c r="G24" s="22">
        <f>SUM(G13:G23)</f>
        <v>1848086.14</v>
      </c>
      <c r="H24" s="22">
        <f>SUM(H13:H23)</f>
        <v>0</v>
      </c>
      <c r="I24" s="22">
        <f>SUM(I13:I23)</f>
        <v>1848086.14</v>
      </c>
      <c r="J24" s="22">
        <f>SUM(J13:J23)</f>
        <v>1792643.56</v>
      </c>
      <c r="K24" s="22">
        <f>SUM(K13:K23)</f>
        <v>55442.579999999842</v>
      </c>
      <c r="L24" s="21"/>
      <c r="M24" s="18">
        <f t="shared" si="0"/>
        <v>0</v>
      </c>
      <c r="N24" s="18">
        <f t="shared" si="1"/>
        <v>0</v>
      </c>
      <c r="O24" s="18">
        <f t="shared" si="1"/>
        <v>1.6007106751203537E-10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E18" sqref="E18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2956937.83</v>
      </c>
      <c r="E22" s="17">
        <v>2868229.71</v>
      </c>
      <c r="F22" s="17">
        <f>D22-E22</f>
        <v>88708.120000000112</v>
      </c>
      <c r="G22" s="17">
        <v>2956937.83</v>
      </c>
      <c r="H22" s="17"/>
      <c r="I22" s="17">
        <f t="shared" ref="I22:I23" si="2">J22+K22</f>
        <v>2956937.83</v>
      </c>
      <c r="J22" s="17">
        <f>E22</f>
        <v>2868229.71</v>
      </c>
      <c r="K22" s="17">
        <f>G22-J22</f>
        <v>88708.120000000112</v>
      </c>
      <c r="L22" s="16" t="s">
        <v>68</v>
      </c>
      <c r="M22" s="18">
        <f t="shared" si="0"/>
        <v>0</v>
      </c>
      <c r="N22" s="18">
        <f t="shared" si="1"/>
        <v>0</v>
      </c>
      <c r="O22" s="18">
        <f t="shared" si="1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>
        <v>1700000</v>
      </c>
      <c r="E23" s="17">
        <v>0</v>
      </c>
      <c r="F23" s="17">
        <v>0</v>
      </c>
      <c r="G23" s="17">
        <v>1700000</v>
      </c>
      <c r="H23" s="17"/>
      <c r="I23" s="17">
        <f t="shared" si="2"/>
        <v>0</v>
      </c>
      <c r="J23" s="17">
        <v>0</v>
      </c>
      <c r="K23" s="17">
        <v>0</v>
      </c>
      <c r="L23" s="16" t="s">
        <v>68</v>
      </c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4656937.83</v>
      </c>
      <c r="E24" s="22">
        <f>SUM(E13:E23)</f>
        <v>2868229.71</v>
      </c>
      <c r="F24" s="22">
        <f>SUM(F13:F23)</f>
        <v>88708.120000000112</v>
      </c>
      <c r="G24" s="22">
        <f>SUM(G13:G23)</f>
        <v>4656937.83</v>
      </c>
      <c r="H24" s="22">
        <f>SUM(H13:H23)</f>
        <v>0</v>
      </c>
      <c r="I24" s="22">
        <f>SUM(I13:I23)</f>
        <v>2956937.83</v>
      </c>
      <c r="J24" s="22">
        <f>SUM(J13:J23)</f>
        <v>2868229.71</v>
      </c>
      <c r="K24" s="22">
        <f>SUM(K13:K23)</f>
        <v>88708.120000000112</v>
      </c>
      <c r="L24" s="21"/>
      <c r="M24" s="18">
        <f t="shared" si="0"/>
        <v>0</v>
      </c>
      <c r="N24" s="18">
        <f t="shared" si="1"/>
        <v>0</v>
      </c>
      <c r="O24" s="18">
        <f t="shared" si="1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D17" sqref="D17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>
        <v>2574500</v>
      </c>
      <c r="E13" s="17">
        <v>0</v>
      </c>
      <c r="F13" s="17">
        <v>2574500</v>
      </c>
      <c r="G13" s="17">
        <v>2412788.4</v>
      </c>
      <c r="H13" s="17"/>
      <c r="I13" s="17">
        <f>J13+K13</f>
        <v>2412788.4</v>
      </c>
      <c r="J13" s="17">
        <v>0</v>
      </c>
      <c r="K13" s="17">
        <f>G13</f>
        <v>2412788.4</v>
      </c>
      <c r="L13" s="16" t="s">
        <v>21</v>
      </c>
      <c r="M13" s="18">
        <f>D13-G13</f>
        <v>161711.60000000009</v>
      </c>
      <c r="N13" s="18">
        <f>E13-J13</f>
        <v>0</v>
      </c>
      <c r="O13" s="18">
        <f>F13-K13</f>
        <v>161711.60000000009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>
        <v>544790509.98000002</v>
      </c>
      <c r="E16" s="17">
        <v>0</v>
      </c>
      <c r="F16" s="17">
        <v>544790509.98000002</v>
      </c>
      <c r="G16" s="17">
        <v>449372385.5</v>
      </c>
      <c r="H16" s="17"/>
      <c r="I16" s="17">
        <f t="shared" ref="I16:I22" si="2">J16+K16</f>
        <v>449372385.5</v>
      </c>
      <c r="J16" s="17">
        <v>0</v>
      </c>
      <c r="K16" s="17">
        <f t="shared" ref="K16:K21" si="3">G16</f>
        <v>449372385.5</v>
      </c>
      <c r="L16" s="16" t="s">
        <v>21</v>
      </c>
      <c r="M16" s="18">
        <f t="shared" si="0"/>
        <v>95418124.480000019</v>
      </c>
      <c r="N16" s="18">
        <f t="shared" si="1"/>
        <v>0</v>
      </c>
      <c r="O16" s="18">
        <f t="shared" si="1"/>
        <v>95418124.480000019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>
        <v>36174559.950000003</v>
      </c>
      <c r="E17" s="17">
        <v>0</v>
      </c>
      <c r="F17" s="17">
        <v>36174559.950000003</v>
      </c>
      <c r="G17" s="17">
        <v>31739128.43</v>
      </c>
      <c r="H17" s="17"/>
      <c r="I17" s="17">
        <f t="shared" si="2"/>
        <v>31739128.43</v>
      </c>
      <c r="J17" s="17">
        <v>0</v>
      </c>
      <c r="K17" s="17">
        <f t="shared" si="3"/>
        <v>31739128.43</v>
      </c>
      <c r="L17" s="16" t="s">
        <v>21</v>
      </c>
      <c r="M17" s="18">
        <f t="shared" si="0"/>
        <v>4435431.5200000033</v>
      </c>
      <c r="N17" s="18">
        <f t="shared" si="1"/>
        <v>0</v>
      </c>
      <c r="O17" s="18">
        <f t="shared" si="1"/>
        <v>4435431.5200000033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>
        <v>80319580</v>
      </c>
      <c r="E19" s="17">
        <v>0</v>
      </c>
      <c r="F19" s="17">
        <v>80319580</v>
      </c>
      <c r="G19" s="17">
        <v>78519771.680000007</v>
      </c>
      <c r="H19" s="17"/>
      <c r="I19" s="17">
        <f t="shared" si="2"/>
        <v>78519771.680000007</v>
      </c>
      <c r="J19" s="17">
        <v>0</v>
      </c>
      <c r="K19" s="17">
        <f t="shared" si="3"/>
        <v>78519771.680000007</v>
      </c>
      <c r="L19" s="16" t="s">
        <v>21</v>
      </c>
      <c r="M19" s="18">
        <f t="shared" si="0"/>
        <v>1799808.3199999928</v>
      </c>
      <c r="N19" s="18">
        <f t="shared" si="1"/>
        <v>0</v>
      </c>
      <c r="O19" s="18">
        <f t="shared" si="1"/>
        <v>1799808.3199999928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>
        <v>135939999.97999999</v>
      </c>
      <c r="E21" s="17">
        <v>0</v>
      </c>
      <c r="F21" s="17">
        <v>135939999.97999999</v>
      </c>
      <c r="G21" s="17">
        <v>119093150.95</v>
      </c>
      <c r="H21" s="17"/>
      <c r="I21" s="17">
        <f t="shared" si="2"/>
        <v>119093150.95</v>
      </c>
      <c r="J21" s="17">
        <v>0</v>
      </c>
      <c r="K21" s="17">
        <f t="shared" si="3"/>
        <v>119093150.95</v>
      </c>
      <c r="L21" s="16" t="s">
        <v>21</v>
      </c>
      <c r="M21" s="18">
        <f t="shared" si="0"/>
        <v>16846849.029999986</v>
      </c>
      <c r="N21" s="18">
        <f t="shared" si="1"/>
        <v>0</v>
      </c>
      <c r="O21" s="18">
        <f t="shared" si="1"/>
        <v>16846849.029999986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2541118.4500000002</v>
      </c>
      <c r="E22" s="17">
        <v>2464884.9</v>
      </c>
      <c r="F22" s="17">
        <v>76233.55</v>
      </c>
      <c r="G22" s="17">
        <v>2541118.4500000002</v>
      </c>
      <c r="H22" s="17"/>
      <c r="I22" s="17">
        <f t="shared" si="2"/>
        <v>2541118.4500000002</v>
      </c>
      <c r="J22" s="17">
        <v>2464884.9</v>
      </c>
      <c r="K22" s="17">
        <f>G22-J22</f>
        <v>76233.550000000279</v>
      </c>
      <c r="L22" s="16" t="s">
        <v>21</v>
      </c>
      <c r="M22" s="18">
        <f t="shared" si="0"/>
        <v>0</v>
      </c>
      <c r="N22" s="18">
        <f t="shared" si="1"/>
        <v>0</v>
      </c>
      <c r="O22" s="18">
        <f t="shared" si="1"/>
        <v>-2.7648638933897018E-10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802340268.36000013</v>
      </c>
      <c r="E24" s="22">
        <f>SUM(E13:E23)</f>
        <v>2464884.9</v>
      </c>
      <c r="F24" s="22">
        <f>SUM(F13:F23)</f>
        <v>799875383.46000004</v>
      </c>
      <c r="G24" s="22">
        <f>SUM(G13:G23)</f>
        <v>683678343.41000009</v>
      </c>
      <c r="H24" s="22">
        <f>SUM(H13:H23)</f>
        <v>0</v>
      </c>
      <c r="I24" s="22">
        <f>SUM(I13:I23)</f>
        <v>683678343.41000009</v>
      </c>
      <c r="J24" s="22">
        <f>SUM(J13:J23)</f>
        <v>2464884.9</v>
      </c>
      <c r="K24" s="22">
        <f>SUM(K13:K23)</f>
        <v>681213458.50999999</v>
      </c>
      <c r="L24" s="21"/>
      <c r="M24" s="18">
        <f t="shared" si="0"/>
        <v>118661924.95000005</v>
      </c>
      <c r="N24" s="18">
        <f t="shared" si="1"/>
        <v>0</v>
      </c>
      <c r="O24" s="18">
        <f t="shared" si="1"/>
        <v>118661924.95000005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H18" sqref="H18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>
        <v>2425500</v>
      </c>
      <c r="E13" s="17">
        <v>0</v>
      </c>
      <c r="F13" s="17">
        <v>2425500</v>
      </c>
      <c r="G13" s="17">
        <v>2425500</v>
      </c>
      <c r="H13" s="17"/>
      <c r="I13" s="17">
        <f t="shared" ref="I13:I22" si="0">J13+K13</f>
        <v>2425500</v>
      </c>
      <c r="J13" s="17">
        <v>0</v>
      </c>
      <c r="K13" s="17">
        <f>G13</f>
        <v>2425500</v>
      </c>
      <c r="L13" s="16" t="s">
        <v>22</v>
      </c>
      <c r="M13" s="18">
        <f t="shared" ref="M13:M24" si="1">D13-G13</f>
        <v>0</v>
      </c>
      <c r="N13" s="18">
        <f t="shared" ref="N13:O24" si="2">E13-J13</f>
        <v>0</v>
      </c>
      <c r="O13" s="18">
        <f t="shared" si="2"/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si="1"/>
        <v>0</v>
      </c>
      <c r="N14" s="18">
        <f t="shared" si="2"/>
        <v>0</v>
      </c>
      <c r="O14" s="18">
        <f t="shared" si="2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1"/>
        <v>0</v>
      </c>
      <c r="N15" s="18">
        <f t="shared" si="2"/>
        <v>0</v>
      </c>
      <c r="O15" s="18">
        <f t="shared" si="2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1"/>
        <v>0</v>
      </c>
      <c r="N16" s="18">
        <f t="shared" si="2"/>
        <v>0</v>
      </c>
      <c r="O16" s="18">
        <f t="shared" si="2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1"/>
        <v>0</v>
      </c>
      <c r="N17" s="18">
        <f t="shared" si="2"/>
        <v>0</v>
      </c>
      <c r="O17" s="18">
        <f t="shared" si="2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1"/>
        <v>0</v>
      </c>
      <c r="N18" s="18">
        <f t="shared" si="2"/>
        <v>0</v>
      </c>
      <c r="O18" s="18">
        <f t="shared" si="2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1"/>
        <v>0</v>
      </c>
      <c r="N19" s="18">
        <f t="shared" si="2"/>
        <v>0</v>
      </c>
      <c r="O19" s="18">
        <f t="shared" si="2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1"/>
        <v>0</v>
      </c>
      <c r="N20" s="18">
        <f t="shared" si="2"/>
        <v>0</v>
      </c>
      <c r="O20" s="18">
        <f t="shared" si="2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1"/>
        <v>0</v>
      </c>
      <c r="N21" s="18">
        <f t="shared" si="2"/>
        <v>0</v>
      </c>
      <c r="O21" s="18">
        <f t="shared" si="2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1570873.22</v>
      </c>
      <c r="E22" s="17">
        <v>1523747.02</v>
      </c>
      <c r="F22" s="17">
        <v>47126.2</v>
      </c>
      <c r="G22" s="17">
        <v>1570873.22</v>
      </c>
      <c r="H22" s="17"/>
      <c r="I22" s="17">
        <f t="shared" si="0"/>
        <v>1570873.22</v>
      </c>
      <c r="J22" s="17">
        <v>1523747.02</v>
      </c>
      <c r="K22" s="17">
        <f>G22-J22</f>
        <v>47126.199999999953</v>
      </c>
      <c r="L22" s="16" t="s">
        <v>22</v>
      </c>
      <c r="M22" s="18">
        <f t="shared" si="1"/>
        <v>0</v>
      </c>
      <c r="N22" s="18">
        <f t="shared" si="2"/>
        <v>0</v>
      </c>
      <c r="O22" s="18">
        <f t="shared" si="2"/>
        <v>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1"/>
        <v>0</v>
      </c>
      <c r="N23" s="18">
        <f t="shared" si="2"/>
        <v>0</v>
      </c>
      <c r="O23" s="18">
        <f t="shared" si="2"/>
        <v>0</v>
      </c>
    </row>
    <row r="24" spans="1:15" x14ac:dyDescent="0.2">
      <c r="A24" s="19" t="s">
        <v>73</v>
      </c>
      <c r="B24" s="20"/>
      <c r="C24" s="21"/>
      <c r="D24" s="22">
        <f>SUM(D13:D23)</f>
        <v>3996373.2199999997</v>
      </c>
      <c r="E24" s="22">
        <f>SUM(E13:E23)</f>
        <v>1523747.02</v>
      </c>
      <c r="F24" s="22">
        <f>SUM(F13:F23)</f>
        <v>2472626.2000000002</v>
      </c>
      <c r="G24" s="22">
        <f>SUM(G13:G23)</f>
        <v>3996373.2199999997</v>
      </c>
      <c r="H24" s="22">
        <f>SUM(H13:H23)</f>
        <v>0</v>
      </c>
      <c r="I24" s="22">
        <f>SUM(I13:I23)</f>
        <v>3996373.2199999997</v>
      </c>
      <c r="J24" s="22">
        <f>SUM(J13:J23)</f>
        <v>1523747.02</v>
      </c>
      <c r="K24" s="22">
        <f>SUM(K13:K23)</f>
        <v>2472626.2000000002</v>
      </c>
      <c r="L24" s="21"/>
      <c r="M24" s="18">
        <f t="shared" si="1"/>
        <v>0</v>
      </c>
      <c r="N24" s="18">
        <f t="shared" si="2"/>
        <v>0</v>
      </c>
      <c r="O24" s="18">
        <f t="shared" si="2"/>
        <v>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0.59999389629810485"/>
    <pageSetUpPr fitToPage="1"/>
  </sheetPr>
  <dimension ref="A1:O24"/>
  <sheetViews>
    <sheetView showGridLines="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G18" sqref="G18"/>
    </sheetView>
  </sheetViews>
  <sheetFormatPr defaultRowHeight="12.75" customHeight="1" x14ac:dyDescent="0.2"/>
  <cols>
    <col min="1" max="1" width="10.28515625" style="4" customWidth="1"/>
    <col min="2" max="2" width="20.7109375" style="4" customWidth="1"/>
    <col min="3" max="3" width="53.5703125" style="4" customWidth="1"/>
    <col min="4" max="11" width="15.42578125" style="4" customWidth="1"/>
    <col min="12" max="12" width="30.7109375" style="4" customWidth="1"/>
    <col min="13" max="13" width="15" style="4" customWidth="1"/>
    <col min="14" max="14" width="9.140625" style="4"/>
    <col min="15" max="15" width="15.140625" style="4" customWidth="1"/>
    <col min="16" max="16384" width="9.140625" style="4"/>
  </cols>
  <sheetData>
    <row r="1" spans="1:15" x14ac:dyDescent="0.2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5" x14ac:dyDescent="0.2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4.25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4.25" x14ac:dyDescent="0.2">
      <c r="A4" s="6" t="s">
        <v>2</v>
      </c>
      <c r="B4" s="7"/>
      <c r="C4" s="7"/>
      <c r="D4" s="7"/>
      <c r="E4" s="8"/>
      <c r="F4" s="7"/>
      <c r="G4" s="8"/>
      <c r="H4" s="8"/>
      <c r="I4" s="8"/>
      <c r="J4" s="8"/>
      <c r="K4" s="7"/>
      <c r="L4" s="7"/>
    </row>
    <row r="5" spans="1:15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x14ac:dyDescent="0.2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</row>
    <row r="7" spans="1:15" x14ac:dyDescent="0.2">
      <c r="A7" s="9" t="s">
        <v>4</v>
      </c>
      <c r="B7" s="10"/>
      <c r="C7" s="10"/>
      <c r="D7" s="10"/>
      <c r="E7" s="10"/>
      <c r="F7" s="10"/>
      <c r="G7" s="10"/>
      <c r="H7" s="12"/>
      <c r="I7" s="12"/>
    </row>
    <row r="8" spans="1:15" x14ac:dyDescent="0.2">
      <c r="A8" s="9" t="s">
        <v>5</v>
      </c>
      <c r="B8" s="10"/>
      <c r="C8" s="10"/>
      <c r="D8" s="10"/>
      <c r="E8" s="10"/>
      <c r="F8" s="10"/>
      <c r="G8" s="10"/>
      <c r="H8" s="12"/>
      <c r="I8" s="12"/>
    </row>
    <row r="9" spans="1:15" x14ac:dyDescent="0.2">
      <c r="A9" s="9" t="s">
        <v>6</v>
      </c>
      <c r="B9" s="10"/>
      <c r="C9" s="10"/>
      <c r="D9" s="10"/>
      <c r="E9" s="10"/>
      <c r="F9" s="10"/>
      <c r="G9" s="10"/>
      <c r="H9" s="12"/>
      <c r="I9" s="12"/>
    </row>
    <row r="10" spans="1:15" x14ac:dyDescent="0.2">
      <c r="A10" s="9"/>
      <c r="B10" s="10"/>
      <c r="C10" s="10"/>
      <c r="D10" s="10"/>
      <c r="E10" s="10"/>
      <c r="F10" s="10"/>
      <c r="G10" s="10"/>
      <c r="H10" s="12"/>
      <c r="I10" s="12"/>
    </row>
    <row r="11" spans="1:15" x14ac:dyDescent="0.2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3"/>
      <c r="L11" s="3"/>
    </row>
    <row r="12" spans="1:15" ht="2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  <c r="F12" s="14" t="s">
        <v>13</v>
      </c>
      <c r="G12" s="14" t="s">
        <v>14</v>
      </c>
      <c r="H12" s="14" t="s">
        <v>74</v>
      </c>
      <c r="I12" s="14" t="s">
        <v>75</v>
      </c>
      <c r="J12" s="14" t="s">
        <v>15</v>
      </c>
      <c r="K12" s="14" t="s">
        <v>16</v>
      </c>
      <c r="L12" s="14" t="s">
        <v>17</v>
      </c>
    </row>
    <row r="13" spans="1:15" x14ac:dyDescent="0.2">
      <c r="A13" s="15" t="s">
        <v>18</v>
      </c>
      <c r="B13" s="15" t="s">
        <v>19</v>
      </c>
      <c r="C13" s="16" t="s">
        <v>20</v>
      </c>
      <c r="D13" s="17"/>
      <c r="E13" s="17"/>
      <c r="F13" s="17"/>
      <c r="G13" s="17"/>
      <c r="H13" s="17"/>
      <c r="I13" s="17"/>
      <c r="J13" s="17"/>
      <c r="K13" s="17"/>
      <c r="L13" s="16"/>
      <c r="M13" s="18">
        <f>D13-G13</f>
        <v>0</v>
      </c>
      <c r="N13" s="18">
        <f>E13-J13</f>
        <v>0</v>
      </c>
      <c r="O13" s="18">
        <f>F13-K13</f>
        <v>0</v>
      </c>
    </row>
    <row r="14" spans="1:15" ht="22.5" x14ac:dyDescent="0.2">
      <c r="A14" s="15" t="s">
        <v>23</v>
      </c>
      <c r="B14" s="15" t="s">
        <v>24</v>
      </c>
      <c r="C14" s="16" t="s">
        <v>25</v>
      </c>
      <c r="D14" s="17"/>
      <c r="E14" s="17"/>
      <c r="F14" s="17"/>
      <c r="G14" s="17"/>
      <c r="H14" s="17"/>
      <c r="I14" s="17"/>
      <c r="J14" s="17"/>
      <c r="K14" s="17"/>
      <c r="L14" s="16"/>
      <c r="M14" s="18">
        <f t="shared" ref="M14:M24" si="0">D14-G14</f>
        <v>0</v>
      </c>
      <c r="N14" s="18">
        <f t="shared" ref="N14:O24" si="1">E14-J14</f>
        <v>0</v>
      </c>
      <c r="O14" s="18">
        <f t="shared" si="1"/>
        <v>0</v>
      </c>
    </row>
    <row r="15" spans="1:15" ht="33.75" x14ac:dyDescent="0.2">
      <c r="A15" s="15" t="s">
        <v>23</v>
      </c>
      <c r="B15" s="15" t="s">
        <v>27</v>
      </c>
      <c r="C15" s="16" t="s">
        <v>28</v>
      </c>
      <c r="D15" s="17"/>
      <c r="E15" s="17"/>
      <c r="F15" s="17"/>
      <c r="G15" s="17"/>
      <c r="H15" s="17"/>
      <c r="I15" s="17"/>
      <c r="J15" s="17"/>
      <c r="K15" s="17"/>
      <c r="L15" s="16"/>
      <c r="M15" s="18">
        <f t="shared" si="0"/>
        <v>0</v>
      </c>
      <c r="N15" s="18">
        <f t="shared" si="1"/>
        <v>0</v>
      </c>
      <c r="O15" s="18">
        <f t="shared" si="1"/>
        <v>0</v>
      </c>
    </row>
    <row r="16" spans="1:15" ht="33.75" x14ac:dyDescent="0.2">
      <c r="A16" s="15" t="s">
        <v>23</v>
      </c>
      <c r="B16" s="15" t="s">
        <v>33</v>
      </c>
      <c r="C16" s="16" t="s">
        <v>34</v>
      </c>
      <c r="D16" s="17"/>
      <c r="E16" s="17"/>
      <c r="F16" s="17"/>
      <c r="G16" s="17"/>
      <c r="H16" s="17"/>
      <c r="I16" s="17"/>
      <c r="J16" s="17"/>
      <c r="K16" s="17"/>
      <c r="L16" s="16"/>
      <c r="M16" s="18">
        <f t="shared" si="0"/>
        <v>0</v>
      </c>
      <c r="N16" s="18">
        <f t="shared" si="1"/>
        <v>0</v>
      </c>
      <c r="O16" s="18">
        <f t="shared" si="1"/>
        <v>0</v>
      </c>
    </row>
    <row r="17" spans="1:15" ht="45" x14ac:dyDescent="0.2">
      <c r="A17" s="15" t="s">
        <v>35</v>
      </c>
      <c r="B17" s="15" t="s">
        <v>36</v>
      </c>
      <c r="C17" s="16" t="s">
        <v>37</v>
      </c>
      <c r="D17" s="17"/>
      <c r="E17" s="17"/>
      <c r="F17" s="17"/>
      <c r="G17" s="17"/>
      <c r="H17" s="17"/>
      <c r="I17" s="17"/>
      <c r="J17" s="17"/>
      <c r="K17" s="17"/>
      <c r="L17" s="16"/>
      <c r="M17" s="18">
        <f t="shared" si="0"/>
        <v>0</v>
      </c>
      <c r="N17" s="18">
        <f t="shared" si="1"/>
        <v>0</v>
      </c>
      <c r="O17" s="18">
        <f t="shared" si="1"/>
        <v>0</v>
      </c>
    </row>
    <row r="18" spans="1:15" ht="56.25" x14ac:dyDescent="0.2">
      <c r="A18" s="15" t="s">
        <v>38</v>
      </c>
      <c r="B18" s="15" t="s">
        <v>39</v>
      </c>
      <c r="C18" s="16" t="s">
        <v>40</v>
      </c>
      <c r="D18" s="17"/>
      <c r="E18" s="17"/>
      <c r="F18" s="17"/>
      <c r="G18" s="17"/>
      <c r="H18" s="17"/>
      <c r="I18" s="17"/>
      <c r="J18" s="17"/>
      <c r="K18" s="17"/>
      <c r="L18" s="16"/>
      <c r="M18" s="18">
        <f t="shared" si="0"/>
        <v>0</v>
      </c>
      <c r="N18" s="18">
        <f t="shared" si="1"/>
        <v>0</v>
      </c>
      <c r="O18" s="18">
        <f t="shared" si="1"/>
        <v>0</v>
      </c>
    </row>
    <row r="19" spans="1:15" ht="45" x14ac:dyDescent="0.2">
      <c r="A19" s="15" t="s">
        <v>38</v>
      </c>
      <c r="B19" s="15" t="s">
        <v>36</v>
      </c>
      <c r="C19" s="16" t="s">
        <v>37</v>
      </c>
      <c r="D19" s="17"/>
      <c r="E19" s="17"/>
      <c r="F19" s="17"/>
      <c r="G19" s="17"/>
      <c r="H19" s="17"/>
      <c r="I19" s="17"/>
      <c r="J19" s="17"/>
      <c r="K19" s="17"/>
      <c r="L19" s="16"/>
      <c r="M19" s="18">
        <f t="shared" si="0"/>
        <v>0</v>
      </c>
      <c r="N19" s="18">
        <f t="shared" si="1"/>
        <v>0</v>
      </c>
      <c r="O19" s="18">
        <f t="shared" si="1"/>
        <v>0</v>
      </c>
    </row>
    <row r="20" spans="1:15" ht="45" x14ac:dyDescent="0.2">
      <c r="A20" s="15" t="s">
        <v>38</v>
      </c>
      <c r="B20" s="15" t="s">
        <v>43</v>
      </c>
      <c r="C20" s="16" t="s">
        <v>44</v>
      </c>
      <c r="D20" s="17"/>
      <c r="E20" s="17"/>
      <c r="F20" s="17"/>
      <c r="G20" s="17"/>
      <c r="H20" s="17"/>
      <c r="I20" s="17"/>
      <c r="J20" s="17"/>
      <c r="K20" s="17"/>
      <c r="L20" s="16"/>
      <c r="M20" s="18">
        <f t="shared" si="0"/>
        <v>0</v>
      </c>
      <c r="N20" s="18">
        <f t="shared" si="1"/>
        <v>0</v>
      </c>
      <c r="O20" s="18">
        <f t="shared" si="1"/>
        <v>0</v>
      </c>
    </row>
    <row r="21" spans="1:15" ht="45" x14ac:dyDescent="0.2">
      <c r="A21" s="15" t="s">
        <v>45</v>
      </c>
      <c r="B21" s="15" t="s">
        <v>36</v>
      </c>
      <c r="C21" s="16" t="s">
        <v>37</v>
      </c>
      <c r="D21" s="17"/>
      <c r="E21" s="17"/>
      <c r="F21" s="17"/>
      <c r="G21" s="17"/>
      <c r="H21" s="17"/>
      <c r="I21" s="17"/>
      <c r="J21" s="17"/>
      <c r="K21" s="17"/>
      <c r="L21" s="16"/>
      <c r="M21" s="18">
        <f t="shared" si="0"/>
        <v>0</v>
      </c>
      <c r="N21" s="18">
        <f t="shared" si="1"/>
        <v>0</v>
      </c>
      <c r="O21" s="18">
        <f t="shared" si="1"/>
        <v>0</v>
      </c>
    </row>
    <row r="22" spans="1:15" ht="45" x14ac:dyDescent="0.2">
      <c r="A22" s="15" t="s">
        <v>46</v>
      </c>
      <c r="B22" s="15" t="s">
        <v>47</v>
      </c>
      <c r="C22" s="16" t="s">
        <v>48</v>
      </c>
      <c r="D22" s="17">
        <v>1478468.92</v>
      </c>
      <c r="E22" s="17">
        <v>1434114.85</v>
      </c>
      <c r="F22" s="17">
        <v>44354.07</v>
      </c>
      <c r="G22" s="17">
        <v>1478468.92</v>
      </c>
      <c r="H22" s="17"/>
      <c r="I22" s="17">
        <f t="shared" ref="I22" si="2">J22+K22</f>
        <v>1478468.92</v>
      </c>
      <c r="J22" s="17">
        <v>1434114.85</v>
      </c>
      <c r="K22" s="17">
        <f>G22-J22</f>
        <v>44354.069999999832</v>
      </c>
      <c r="L22" s="16" t="s">
        <v>69</v>
      </c>
      <c r="M22" s="18">
        <f t="shared" si="0"/>
        <v>0</v>
      </c>
      <c r="N22" s="18">
        <f t="shared" si="1"/>
        <v>0</v>
      </c>
      <c r="O22" s="18">
        <f t="shared" si="1"/>
        <v>1.673470251262188E-10</v>
      </c>
    </row>
    <row r="23" spans="1:15" ht="45" x14ac:dyDescent="0.2">
      <c r="A23" s="15" t="s">
        <v>70</v>
      </c>
      <c r="B23" s="15" t="s">
        <v>71</v>
      </c>
      <c r="C23" s="16" t="s">
        <v>72</v>
      </c>
      <c r="D23" s="17"/>
      <c r="E23" s="17"/>
      <c r="F23" s="17"/>
      <c r="G23" s="17"/>
      <c r="H23" s="17"/>
      <c r="I23" s="17"/>
      <c r="J23" s="17"/>
      <c r="K23" s="17"/>
      <c r="L23" s="16"/>
      <c r="M23" s="18">
        <f t="shared" si="0"/>
        <v>0</v>
      </c>
      <c r="N23" s="18">
        <f t="shared" si="1"/>
        <v>0</v>
      </c>
      <c r="O23" s="18">
        <f t="shared" si="1"/>
        <v>0</v>
      </c>
    </row>
    <row r="24" spans="1:15" x14ac:dyDescent="0.2">
      <c r="A24" s="19" t="s">
        <v>73</v>
      </c>
      <c r="B24" s="20"/>
      <c r="C24" s="21"/>
      <c r="D24" s="22">
        <f>SUM(D13:D23)</f>
        <v>1478468.92</v>
      </c>
      <c r="E24" s="22">
        <f>SUM(E13:E23)</f>
        <v>1434114.85</v>
      </c>
      <c r="F24" s="22">
        <f>SUM(F13:F23)</f>
        <v>44354.07</v>
      </c>
      <c r="G24" s="22">
        <f>SUM(G13:G23)</f>
        <v>1478468.92</v>
      </c>
      <c r="H24" s="22">
        <f>SUM(H13:H23)</f>
        <v>0</v>
      </c>
      <c r="I24" s="22">
        <f>SUM(I13:I23)</f>
        <v>1478468.92</v>
      </c>
      <c r="J24" s="22">
        <f>SUM(J13:J23)</f>
        <v>1434114.85</v>
      </c>
      <c r="K24" s="22">
        <f>SUM(K13:K23)</f>
        <v>44354.069999999832</v>
      </c>
      <c r="L24" s="21"/>
      <c r="M24" s="18">
        <f t="shared" si="0"/>
        <v>0</v>
      </c>
      <c r="N24" s="18">
        <f t="shared" si="1"/>
        <v>0</v>
      </c>
      <c r="O24" s="18">
        <f t="shared" si="1"/>
        <v>1.673470251262188E-10</v>
      </c>
    </row>
  </sheetData>
  <autoFilter ref="A12:L24"/>
  <mergeCells count="6">
    <mergeCell ref="A1:F1"/>
    <mergeCell ref="A6:J6"/>
    <mergeCell ref="A7:G7"/>
    <mergeCell ref="A8:G8"/>
    <mergeCell ref="A9:G9"/>
    <mergeCell ref="A10:G10"/>
  </mergeCells>
  <pageMargins left="0.35433070866141736" right="0.35433070866141736" top="0.39370078740157483" bottom="0.39370078740157483" header="0.51181102362204722" footer="0.51181102362204722"/>
  <pageSetup paperSize="9" scale="3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35" baseType="lpstr">
      <vt:lpstr>СВОД</vt:lpstr>
      <vt:lpstr>1гБлг</vt:lpstr>
      <vt:lpstr>2гБел</vt:lpstr>
      <vt:lpstr>3гЗея</vt:lpstr>
      <vt:lpstr>4гРай</vt:lpstr>
      <vt:lpstr>5гСв</vt:lpstr>
      <vt:lpstr>6гТын</vt:lpstr>
      <vt:lpstr>7гШим</vt:lpstr>
      <vt:lpstr>8пгтПр</vt:lpstr>
      <vt:lpstr>9ЗАТО</vt:lpstr>
      <vt:lpstr>10АрхМО</vt:lpstr>
      <vt:lpstr>11БелМО</vt:lpstr>
      <vt:lpstr>12БлгМО</vt:lpstr>
      <vt:lpstr>13БурМО</vt:lpstr>
      <vt:lpstr>14ЗавМО</vt:lpstr>
      <vt:lpstr>15ИвМО</vt:lpstr>
      <vt:lpstr>16РомМО</vt:lpstr>
      <vt:lpstr>17СерМО</vt:lpstr>
      <vt:lpstr>18СкМО</vt:lpstr>
      <vt:lpstr>19ТамМО</vt:lpstr>
      <vt:lpstr>20ТынМО</vt:lpstr>
      <vt:lpstr>21ШимМО</vt:lpstr>
      <vt:lpstr>22ЗейМО</vt:lpstr>
      <vt:lpstr>23КонРН</vt:lpstr>
      <vt:lpstr>24МагРН</vt:lpstr>
      <vt:lpstr>МагГП</vt:lpstr>
      <vt:lpstr>25МазРН</vt:lpstr>
      <vt:lpstr>26МихРН</vt:lpstr>
      <vt:lpstr>27ОкРН</vt:lpstr>
      <vt:lpstr>28СвРН</vt:lpstr>
      <vt:lpstr>29СелМР</vt:lpstr>
      <vt:lpstr>ацк</vt:lpstr>
      <vt:lpstr>'11БелМО'!APPT</vt:lpstr>
      <vt:lpstr>'12БлгМО'!APPT</vt:lpstr>
      <vt:lpstr>'13БурМО'!APPT</vt:lpstr>
      <vt:lpstr>'14ЗавМО'!APPT</vt:lpstr>
      <vt:lpstr>'16РомМО'!APPT</vt:lpstr>
      <vt:lpstr>'17СерМО'!APPT</vt:lpstr>
      <vt:lpstr>'19ТамМО'!APPT</vt:lpstr>
      <vt:lpstr>'20ТынМО'!APPT</vt:lpstr>
      <vt:lpstr>'21ШимМО'!APPT</vt:lpstr>
      <vt:lpstr>'22ЗейМО'!APPT</vt:lpstr>
      <vt:lpstr>'23КонРН'!APPT</vt:lpstr>
      <vt:lpstr>'24МагРН'!APPT</vt:lpstr>
      <vt:lpstr>'25МазРН'!APPT</vt:lpstr>
      <vt:lpstr>'26МихРН'!APPT</vt:lpstr>
      <vt:lpstr>'27ОкРН'!APPT</vt:lpstr>
      <vt:lpstr>'28СвРН'!APPT</vt:lpstr>
      <vt:lpstr>'29СелМР'!APPT</vt:lpstr>
      <vt:lpstr>ацк!APPT</vt:lpstr>
      <vt:lpstr>МагГП!APPT</vt:lpstr>
      <vt:lpstr>СВОД!APPT</vt:lpstr>
      <vt:lpstr>'11БелМО'!FIO</vt:lpstr>
      <vt:lpstr>'12БлгМО'!FIO</vt:lpstr>
      <vt:lpstr>'13БурМО'!FIO</vt:lpstr>
      <vt:lpstr>'14ЗавМО'!FIO</vt:lpstr>
      <vt:lpstr>'16РомМО'!FIO</vt:lpstr>
      <vt:lpstr>'17СерМО'!FIO</vt:lpstr>
      <vt:lpstr>'19ТамМО'!FIO</vt:lpstr>
      <vt:lpstr>'20ТынМО'!FIO</vt:lpstr>
      <vt:lpstr>'21ШимМО'!FIO</vt:lpstr>
      <vt:lpstr>'22ЗейМО'!FIO</vt:lpstr>
      <vt:lpstr>'23КонРН'!FIO</vt:lpstr>
      <vt:lpstr>'24МагРН'!FIO</vt:lpstr>
      <vt:lpstr>'25МазРН'!FIO</vt:lpstr>
      <vt:lpstr>'26МихРН'!FIO</vt:lpstr>
      <vt:lpstr>'27ОкРН'!FIO</vt:lpstr>
      <vt:lpstr>'28СвРН'!FIO</vt:lpstr>
      <vt:lpstr>'29СелМР'!FIO</vt:lpstr>
      <vt:lpstr>ацк!FIO</vt:lpstr>
      <vt:lpstr>МагГП!FIO</vt:lpstr>
      <vt:lpstr>СВОД!FIO</vt:lpstr>
      <vt:lpstr>'10АрхМО'!LAST_CELL</vt:lpstr>
      <vt:lpstr>'11БелМО'!LAST_CELL</vt:lpstr>
      <vt:lpstr>'12БлгМО'!LAST_CELL</vt:lpstr>
      <vt:lpstr>'13БурМО'!LAST_CELL</vt:lpstr>
      <vt:lpstr>'14ЗавМО'!LAST_CELL</vt:lpstr>
      <vt:lpstr>'15ИвМО'!LAST_CELL</vt:lpstr>
      <vt:lpstr>'16РомМО'!LAST_CELL</vt:lpstr>
      <vt:lpstr>'17СерМО'!LAST_CELL</vt:lpstr>
      <vt:lpstr>'18СкМО'!LAST_CELL</vt:lpstr>
      <vt:lpstr>'19ТамМО'!LAST_CELL</vt:lpstr>
      <vt:lpstr>'1гБлг'!LAST_CELL</vt:lpstr>
      <vt:lpstr>'20ТынМО'!LAST_CELL</vt:lpstr>
      <vt:lpstr>'21ШимМО'!LAST_CELL</vt:lpstr>
      <vt:lpstr>'22ЗейМО'!LAST_CELL</vt:lpstr>
      <vt:lpstr>'23КонРН'!LAST_CELL</vt:lpstr>
      <vt:lpstr>'24МагРН'!LAST_CELL</vt:lpstr>
      <vt:lpstr>'25МазРН'!LAST_CELL</vt:lpstr>
      <vt:lpstr>'26МихРН'!LAST_CELL</vt:lpstr>
      <vt:lpstr>'27ОкРН'!LAST_CELL</vt:lpstr>
      <vt:lpstr>'28СвРН'!LAST_CELL</vt:lpstr>
      <vt:lpstr>'29СелМР'!LAST_CELL</vt:lpstr>
      <vt:lpstr>'2гБел'!LAST_CELL</vt:lpstr>
      <vt:lpstr>'3гЗея'!LAST_CELL</vt:lpstr>
      <vt:lpstr>'4гРай'!LAST_CELL</vt:lpstr>
      <vt:lpstr>'5гСв'!LAST_CELL</vt:lpstr>
      <vt:lpstr>'6гТын'!LAST_CELL</vt:lpstr>
      <vt:lpstr>'7гШим'!LAST_CELL</vt:lpstr>
      <vt:lpstr>'8пгтПр'!LAST_CELL</vt:lpstr>
      <vt:lpstr>'9ЗАТО'!LAST_CELL</vt:lpstr>
      <vt:lpstr>ацк!LAST_CELL</vt:lpstr>
      <vt:lpstr>МагГП!LAST_CELL</vt:lpstr>
      <vt:lpstr>СВОД!LAST_CELL</vt:lpstr>
      <vt:lpstr>'10АрхМО'!SIGN</vt:lpstr>
      <vt:lpstr>'11БелМО'!SIGN</vt:lpstr>
      <vt:lpstr>'12БлгМО'!SIGN</vt:lpstr>
      <vt:lpstr>'13БурМО'!SIGN</vt:lpstr>
      <vt:lpstr>'14ЗавМО'!SIGN</vt:lpstr>
      <vt:lpstr>'15ИвМО'!SIGN</vt:lpstr>
      <vt:lpstr>'16РомМО'!SIGN</vt:lpstr>
      <vt:lpstr>'17СерМО'!SIGN</vt:lpstr>
      <vt:lpstr>'18СкМО'!SIGN</vt:lpstr>
      <vt:lpstr>'19ТамМО'!SIGN</vt:lpstr>
      <vt:lpstr>'1гБлг'!SIGN</vt:lpstr>
      <vt:lpstr>'20ТынМО'!SIGN</vt:lpstr>
      <vt:lpstr>'21ШимМО'!SIGN</vt:lpstr>
      <vt:lpstr>'22ЗейМО'!SIGN</vt:lpstr>
      <vt:lpstr>'23КонРН'!SIGN</vt:lpstr>
      <vt:lpstr>'24МагРН'!SIGN</vt:lpstr>
      <vt:lpstr>'25МазРН'!SIGN</vt:lpstr>
      <vt:lpstr>'26МихРН'!SIGN</vt:lpstr>
      <vt:lpstr>'27ОкРН'!SIGN</vt:lpstr>
      <vt:lpstr>'28СвРН'!SIGN</vt:lpstr>
      <vt:lpstr>'29СелМР'!SIGN</vt:lpstr>
      <vt:lpstr>'2гБел'!SIGN</vt:lpstr>
      <vt:lpstr>'3гЗея'!SIGN</vt:lpstr>
      <vt:lpstr>'4гРай'!SIGN</vt:lpstr>
      <vt:lpstr>'5гСв'!SIGN</vt:lpstr>
      <vt:lpstr>'7гШим'!SIGN</vt:lpstr>
      <vt:lpstr>'8пгтПр'!SIGN</vt:lpstr>
      <vt:lpstr>'9ЗАТО'!SIGN</vt:lpstr>
      <vt:lpstr>ацк!SIGN</vt:lpstr>
      <vt:lpstr>МагГП!SIGN</vt:lpstr>
      <vt:lpstr>СВОД!SIGN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Н.В.</dc:creator>
  <dc:description>POI HSSF rep:2.56.0.298 (p6)</dc:description>
  <cp:lastModifiedBy>Подопригора Н.В.</cp:lastModifiedBy>
  <cp:lastPrinted>2025-02-07T06:08:17Z</cp:lastPrinted>
  <dcterms:created xsi:type="dcterms:W3CDTF">2025-02-07T06:54:35Z</dcterms:created>
  <dcterms:modified xsi:type="dcterms:W3CDTF">2025-02-07T08:46:26Z</dcterms:modified>
</cp:coreProperties>
</file>